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xml" ContentType="application/vnd.openxmlformats-officedocument.drawing+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3.xml" ContentType="application/vnd.openxmlformats-officedocument.drawing+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firstSheet="1" activeTab="1"/>
  </bookViews>
  <sheets>
    <sheet name="IL01" sheetId="1" state="hidden" r:id="rId1"/>
    <sheet name="Portfolio 1C - Sept 15" sheetId="2" r:id="rId2"/>
    <sheet name="Portfolio 2A - Sept 15" sheetId="3" r:id="rId3"/>
    <sheet name="Portfolio 2B - Sept 15" sheetId="4" r:id="rId4"/>
    <sheet name="Portfolio 2C - Sept 15" sheetId="5" r:id="rId5"/>
    <sheet name="Portfolio 3A - Sept 15" sheetId="6" r:id="rId6"/>
    <sheet name="Portfolio 3B - Sept 15" sheetId="7" r:id="rId7"/>
    <sheet name="Portfolio 1C - Sept 30" sheetId="8" r:id="rId8"/>
    <sheet name="Portfolio 2A - Sept 30" sheetId="9" r:id="rId9"/>
    <sheet name="Portfolio 2B - Sept 30" sheetId="10" r:id="rId10"/>
    <sheet name="Portfolio 2C - Sept 30" sheetId="11" r:id="rId11"/>
    <sheet name="Portfolio 3A - Sept 30" sheetId="12" r:id="rId12"/>
    <sheet name="Portfolio 3B - Sept 30" sheetId="13" r:id="rId13"/>
    <sheet name="Half Yearly Portfolio 1C" sheetId="14" r:id="rId14"/>
    <sheet name="Half Yearly Portfolio 2A" sheetId="15" r:id="rId15"/>
    <sheet name="Half Yearly Portfolio 2B" sheetId="16" r:id="rId16"/>
    <sheet name="Half Yearly Portfolio 2C" sheetId="17" r:id="rId17"/>
    <sheet name="Half Yearly Portfolio 3A" sheetId="18" r:id="rId18"/>
    <sheet name="Half Yearly Portfolio 3B" sheetId="19" r:id="rId19"/>
    <sheet name="Dashboard - Schemes AUM" sheetId="20" r:id="rId20"/>
    <sheet name="Dashboard-Investment Objective" sheetId="21" r:id="rId21"/>
    <sheet name="Dashboard - Portfolio" sheetId="22" r:id="rId22"/>
    <sheet name="Dashboard - Portfolio Sch 2" sheetId="23" r:id="rId23"/>
    <sheet name="Dashboard-Scheme Performance" sheetId="24" r:id="rId24"/>
    <sheet name="Dashboard - Expense Ratio" sheetId="25" r:id="rId25"/>
    <sheet name="Anex A1 - AUM Disclosure" sheetId="26" r:id="rId26"/>
    <sheet name="Anex A2 AUM StateUT wise" sheetId="27" r:id="rId27"/>
    <sheet name="Annexure B - Votes cast by MF" sheetId="28" r:id="rId28"/>
    <sheet name="Transaction Report - Sept 1-15" sheetId="29" r:id="rId29"/>
    <sheet name="Transaction Report - Sept 16-30" sheetId="30" r:id="rId30"/>
    <sheet name="Notice for HalfYearlyPortfolio" sheetId="31" r:id="rId31"/>
    <sheet name="XDO_METADATA" sheetId="32" state="hidden" r:id="rId32"/>
  </sheets>
  <definedNames>
    <definedName name="XDO_?FULL_NAME?">'IL01'!$A$2</definedName>
    <definedName name="XDO_?FULL_NAME?1?">'Portfolio 1C - Sept 15'!$A$2</definedName>
    <definedName name="XDO_?FULL_NAME?2?">'Portfolio 2A - Sept 15'!$A$2</definedName>
    <definedName name="XDO_?FULL_NAME?3?">'Portfolio 2B - Sept 15'!$A$2</definedName>
    <definedName name="XDO_?FULL_NAME?4?">'Portfolio 2C - Sept 15'!$A$2</definedName>
    <definedName name="XDO_?FULL_NAME?5?">'Portfolio 3A - Sept 15'!$A$2</definedName>
    <definedName name="XDO_?FULL_NAME?6?">'Portfolio 3B - Sept 15'!$A$2</definedName>
    <definedName name="XDO_?INSTRUMENT_1?">'IL01'!$B$7</definedName>
    <definedName name="XDO_?INSTRUMENT_1?1?">'Portfolio 1C - Sept 15'!$B$7:$B$8</definedName>
    <definedName name="XDO_?INSTRUMENT_1?2?">'Portfolio 2A - Sept 15'!$B$7</definedName>
    <definedName name="XDO_?INSTRUMENT_1?3?">'Portfolio 2B - Sept 15'!$B$7:$B$8</definedName>
    <definedName name="XDO_?INSTRUMENT_1?4?">'Portfolio 2C - Sept 15'!$B$7:$B$8</definedName>
    <definedName name="XDO_?INSTRUMENT_1?5?">'Portfolio 3A - Sept 15'!$B$7</definedName>
    <definedName name="XDO_?INSTRUMENT_1?6?">'Portfolio 3B - Sept 15'!$B$7</definedName>
    <definedName name="XDO_?INSTRUMENT_2?">'IL01'!$B$10</definedName>
    <definedName name="XDO_?INSTRUMENT_2?1?">'Portfolio 1C - Sept 15'!$B$10:$B$16</definedName>
    <definedName name="XDO_?INSTRUMENT_2?2?">'Portfolio 2A - Sept 15'!$B$10:$B$16</definedName>
    <definedName name="XDO_?INSTRUMENT_2?3?">'Portfolio 2B - Sept 15'!$B$10:$B$19</definedName>
    <definedName name="XDO_?INSTRUMENT_2?4?">'Portfolio 2C - Sept 15'!$B$10:$B$15</definedName>
    <definedName name="XDO_?INSTRUMENT_2?5?">'Portfolio 3A - Sept 15'!$B$10:$B$15</definedName>
    <definedName name="XDO_?INSTRUMENT_2?6?">'Portfolio 3B - Sept 15'!$B$10:$B$15</definedName>
    <definedName name="XDO_?INSTRUMENT_CP1?">'IL01'!$B$13</definedName>
    <definedName name="XDO_?INSTRUMENT_CP1?1?">'Portfolio 1C - Sept 15'!$B$13:$B$32</definedName>
    <definedName name="XDO_?INSTRUMENT_CP1?2?">'Portfolio 2A - Sept 15'!$B$13:$B$26</definedName>
    <definedName name="XDO_?INSTRUMENT_CP1?3?">'Portfolio 2B - Sept 15'!$B$13:$B$34</definedName>
    <definedName name="XDO_?INSTRUMENT_CP1?4?">'Portfolio 2C - Sept 15'!$B$13:$B$29</definedName>
    <definedName name="XDO_?INSTRUMENT_CP1?5?">'Portfolio 3A - Sept 15'!$B$13:$B$31</definedName>
    <definedName name="XDO_?INSTRUMENT_CP1?6?">'Portfolio 3B - Sept 15'!$B$13:$B$31</definedName>
    <definedName name="XDO_?INSTRUMENT_CP2?">'IL01'!$B$16</definedName>
    <definedName name="XDO_?ISIN_1?">'IL01'!$D$7</definedName>
    <definedName name="XDO_?ISIN_1?1?">'Portfolio 1C - Sept 15'!$D$7:$D$8</definedName>
    <definedName name="XDO_?ISIN_1?2?">'Portfolio 2A - Sept 15'!$D$7</definedName>
    <definedName name="XDO_?ISIN_1?3?">'Portfolio 2B - Sept 15'!$D$7:$D$8</definedName>
    <definedName name="XDO_?ISIN_1?4?">'Portfolio 2C - Sept 15'!$D$7:$D$8</definedName>
    <definedName name="XDO_?ISIN_1?5?">'Portfolio 3A - Sept 15'!$D$7</definedName>
    <definedName name="XDO_?ISIN_1?6?">'Portfolio 3B - Sept 15'!$D$7</definedName>
    <definedName name="XDO_?ISIN_2?">'IL01'!$D$10</definedName>
    <definedName name="XDO_?ISIN_2?1?">'Portfolio 1C - Sept 15'!$D$10:$D$16</definedName>
    <definedName name="XDO_?ISIN_2?2?">'Portfolio 2A - Sept 15'!$D$10:$D$16</definedName>
    <definedName name="XDO_?ISIN_2?3?">'Portfolio 2B - Sept 15'!$D$10:$D$19</definedName>
    <definedName name="XDO_?ISIN_2?4?">'Portfolio 2C - Sept 15'!$D$10:$D$15</definedName>
    <definedName name="XDO_?ISIN_2?5?">'Portfolio 3A - Sept 15'!$D$10:$D$15</definedName>
    <definedName name="XDO_?ISIN_2?6?">'Portfolio 3B - Sept 15'!$D$10:$D$15</definedName>
    <definedName name="XDO_?ISIN_CP1?">'IL01'!$D$13</definedName>
    <definedName name="XDO_?ISIN_CP1?1?">'Portfolio 1C - Sept 15'!$D$13:$D$32</definedName>
    <definedName name="XDO_?ISIN_CP1?2?">'Portfolio 2A - Sept 15'!$D$13:$D$26</definedName>
    <definedName name="XDO_?ISIN_CP1?3?">'Portfolio 2B - Sept 15'!$D$13:$D$34</definedName>
    <definedName name="XDO_?ISIN_CP1?4?">'Portfolio 2C - Sept 15'!$D$13:$D$29</definedName>
    <definedName name="XDO_?ISIN_CP1?5?">'Portfolio 3A - Sept 15'!$D$13:$D$31</definedName>
    <definedName name="XDO_?ISIN_CP1?6?">'Portfolio 3B - Sept 15'!$D$13:$D$31</definedName>
    <definedName name="XDO_?ISIN_CP2?">'IL01'!$D$16</definedName>
    <definedName name="XDO_?MARKET_VALUE_1?">'IL01'!$F$7</definedName>
    <definedName name="XDO_?MARKET_VALUE_1?1?">'Portfolio 1C - Sept 15'!$F$7:$F$8</definedName>
    <definedName name="XDO_?MARKET_VALUE_1?2?">'Portfolio 2A - Sept 15'!$F$7</definedName>
    <definedName name="XDO_?MARKET_VALUE_1?3?">'Portfolio 2B - Sept 15'!$F$7:$F$8</definedName>
    <definedName name="XDO_?MARKET_VALUE_1?4?">'Portfolio 2C - Sept 15'!$F$7:$F$8</definedName>
    <definedName name="XDO_?MARKET_VALUE_1?5?">'Portfolio 3A - Sept 15'!$F$7</definedName>
    <definedName name="XDO_?MARKET_VALUE_1?6?">'Portfolio 3B - Sept 15'!$F$7</definedName>
    <definedName name="XDO_?MARKET_VALUE_2?">'IL01'!$F$10</definedName>
    <definedName name="XDO_?MARKET_VALUE_2?1?">'Portfolio 1C - Sept 15'!$F$10:$F$16</definedName>
    <definedName name="XDO_?MARKET_VALUE_2?2?">'Portfolio 2A - Sept 15'!$F$10:$F$16</definedName>
    <definedName name="XDO_?MARKET_VALUE_2?3?">'Portfolio 2B - Sept 15'!$F$10:$F$19</definedName>
    <definedName name="XDO_?MARKET_VALUE_2?4?">'Portfolio 2C - Sept 15'!$F$10:$F$15</definedName>
    <definedName name="XDO_?MARKET_VALUE_2?5?">'Portfolio 3A - Sept 15'!$F$10:$F$15</definedName>
    <definedName name="XDO_?MARKET_VALUE_2?6?">'Portfolio 3B - Sept 15'!$F$10:$F$15</definedName>
    <definedName name="XDO_?MARKET_VALUE_3?">'IL01'!$F$19</definedName>
    <definedName name="XDO_?MARKET_VALUE_3?1?">'Portfolio 1C - Sept 15'!$F$17:$F$37</definedName>
    <definedName name="XDO_?MARKET_VALUE_3?2?">'Portfolio 2A - Sept 15'!$F$17:$F$31</definedName>
    <definedName name="XDO_?MARKET_VALUE_3?3?">'Portfolio 2B - Sept 15'!$F$19:$F$39</definedName>
    <definedName name="XDO_?MARKET_VALUE_3?4?">'Portfolio 2C - Sept 15'!$F$17:$F$34</definedName>
    <definedName name="XDO_?MARKET_VALUE_3?5?">'Portfolio 3A - Sept 15'!$F$18:$F$36</definedName>
    <definedName name="XDO_?MARKET_VALUE_3?6?">'Portfolio 3B - Sept 15'!$F$19:$F$35</definedName>
    <definedName name="XDO_?MARKET_VALUE_CP1?">'IL01'!$F$13</definedName>
    <definedName name="XDO_?MARKET_VALUE_CP1?1?">'Portfolio 1C - Sept 15'!$F$13:$F$32</definedName>
    <definedName name="XDO_?MARKET_VALUE_CP1?2?">'Portfolio 2A - Sept 15'!$F$13:$F$26</definedName>
    <definedName name="XDO_?MARKET_VALUE_CP1?3?">'Portfolio 2B - Sept 15'!$F$13:$F$34</definedName>
    <definedName name="XDO_?MARKET_VALUE_CP1?4?">'Portfolio 2C - Sept 15'!$F$13:$F$29</definedName>
    <definedName name="XDO_?MARKET_VALUE_CP1?5?">'Portfolio 3A - Sept 15'!$F$13:$F$31</definedName>
    <definedName name="XDO_?MARKET_VALUE_CP1?6?">'Portfolio 3B - Sept 15'!$F$13:$F$31</definedName>
    <definedName name="XDO_?MARKET_VALUE_CP2?">'IL01'!$F$16</definedName>
    <definedName name="XDO_?PER_ASSETS_1?">'IL01'!$G$7</definedName>
    <definedName name="XDO_?PER_ASSETS_1?1?">'Portfolio 1C - Sept 15'!$G$7:$G$8</definedName>
    <definedName name="XDO_?PER_ASSETS_1?2?">'Portfolio 2A - Sept 15'!$G$7</definedName>
    <definedName name="XDO_?PER_ASSETS_1?3?">'Portfolio 2B - Sept 15'!$G$7:$G$8</definedName>
    <definedName name="XDO_?PER_ASSETS_1?4?">'Portfolio 2C - Sept 15'!$G$7:$G$8</definedName>
    <definedName name="XDO_?PER_ASSETS_1?5?">'Portfolio 3A - Sept 15'!$G$7</definedName>
    <definedName name="XDO_?PER_ASSETS_1?6?">'Portfolio 3B - Sept 15'!$G$7</definedName>
    <definedName name="XDO_?PER_ASSETS_2?">'IL01'!$G$10</definedName>
    <definedName name="XDO_?PER_ASSETS_2?1?">'Portfolio 1C - Sept 15'!$G$10:$G$16</definedName>
    <definedName name="XDO_?PER_ASSETS_2?2?">'Portfolio 2A - Sept 15'!$G$10:$G$16</definedName>
    <definedName name="XDO_?PER_ASSETS_2?3?">'Portfolio 2B - Sept 15'!$G$10:$G$19</definedName>
    <definedName name="XDO_?PER_ASSETS_2?4?">'Portfolio 2C - Sept 15'!$G$10:$G$15</definedName>
    <definedName name="XDO_?PER_ASSETS_2?5?">'Portfolio 3A - Sept 15'!$G$10:$G$15</definedName>
    <definedName name="XDO_?PER_ASSETS_2?6?">'Portfolio 3B - Sept 15'!$G$10:$G$15</definedName>
    <definedName name="XDO_?PER_ASSETS_3?">'IL01'!$G$19</definedName>
    <definedName name="XDO_?PER_ASSETS_3?1?">'Portfolio 1C - Sept 15'!$G$17:$G$37</definedName>
    <definedName name="XDO_?PER_ASSETS_3?2?">'Portfolio 2A - Sept 15'!$G$17:$G$31</definedName>
    <definedName name="XDO_?PER_ASSETS_3?3?">'Portfolio 2B - Sept 15'!$G$19:$G$39</definedName>
    <definedName name="XDO_?PER_ASSETS_3?4?">'Portfolio 2C - Sept 15'!$G$17:$G$34</definedName>
    <definedName name="XDO_?PER_ASSETS_3?5?">'Portfolio 3A - Sept 15'!$G$18:$G$36</definedName>
    <definedName name="XDO_?PER_ASSETS_3?6?">'Portfolio 3B - Sept 15'!$G$19:$G$35</definedName>
    <definedName name="XDO_?PER_ASSETS_CP1?">'IL01'!$G$13</definedName>
    <definedName name="XDO_?PER_ASSETS_CP1?1?">'Portfolio 1C - Sept 15'!$G$13:$G$32</definedName>
    <definedName name="XDO_?PER_ASSETS_CP1?2?">'Portfolio 2A - Sept 15'!$G$13:$G$26</definedName>
    <definedName name="XDO_?PER_ASSETS_CP1?3?">'Portfolio 2B - Sept 15'!$G$13:$G$34</definedName>
    <definedName name="XDO_?PER_ASSETS_CP1?4?">'Portfolio 2C - Sept 15'!$G$13:$G$29</definedName>
    <definedName name="XDO_?PER_ASSETS_CP1?5?">'Portfolio 3A - Sept 15'!$G$13:$G$31</definedName>
    <definedName name="XDO_?PER_ASSETS_CP1?6?">'Portfolio 3B - Sept 15'!$G$13:$G$31</definedName>
    <definedName name="XDO_?PER_ASSETS_CP2?">'IL01'!$G$16</definedName>
    <definedName name="XDO_?QUANTITE_1?">'IL01'!$E$7</definedName>
    <definedName name="XDO_?QUANTITE_1?1?">'Portfolio 1C - Sept 15'!$E$7:$E$8</definedName>
    <definedName name="XDO_?QUANTITE_1?2?">'Portfolio 2A - Sept 15'!$E$7</definedName>
    <definedName name="XDO_?QUANTITE_1?3?">'Portfolio 2B - Sept 15'!$E$7:$E$8</definedName>
    <definedName name="XDO_?QUANTITE_1?4?">'Portfolio 2C - Sept 15'!$E$7:$E$8</definedName>
    <definedName name="XDO_?QUANTITE_1?5?">'Portfolio 3A - Sept 15'!$E$7</definedName>
    <definedName name="XDO_?QUANTITE_1?6?">'Portfolio 3B - Sept 15'!$E$7</definedName>
    <definedName name="XDO_?QUANTITE_2?">'IL01'!$E$10</definedName>
    <definedName name="XDO_?QUANTITE_2?1?">'Portfolio 1C - Sept 15'!$E$10:$E$16</definedName>
    <definedName name="XDO_?QUANTITE_2?2?">'Portfolio 2A - Sept 15'!$E$10:$E$16</definedName>
    <definedName name="XDO_?QUANTITE_2?3?">'Portfolio 2B - Sept 15'!$E$10:$E$19</definedName>
    <definedName name="XDO_?QUANTITE_2?4?">'Portfolio 2C - Sept 15'!$E$10:$E$15</definedName>
    <definedName name="XDO_?QUANTITE_2?5?">'Portfolio 3A - Sept 15'!$E$10:$E$15</definedName>
    <definedName name="XDO_?QUANTITE_2?6?">'Portfolio 3B - Sept 15'!$E$10:$E$15</definedName>
    <definedName name="XDO_?QUANTITE_3?">'IL01'!$E$19</definedName>
    <definedName name="XDO_?QUANTITE_3?1?">'Portfolio 1C - Sept 15'!$E$17:$E$37</definedName>
    <definedName name="XDO_?QUANTITE_3?2?">'Portfolio 2A - Sept 15'!$E$17:$E$31</definedName>
    <definedName name="XDO_?QUANTITE_3?3?">'Portfolio 2B - Sept 15'!$E$19:$E$39</definedName>
    <definedName name="XDO_?QUANTITE_3?4?">'Portfolio 2C - Sept 15'!$E$17:$E$34</definedName>
    <definedName name="XDO_?QUANTITE_3?5?">'Portfolio 3A - Sept 15'!$E$18:$E$36</definedName>
    <definedName name="XDO_?QUANTITE_3?6?">'Portfolio 3B - Sept 15'!$E$19:$E$35</definedName>
    <definedName name="XDO_?QUANTITE_CP1?">'IL01'!$E$13</definedName>
    <definedName name="XDO_?QUANTITE_CP1?1?">'Portfolio 1C - Sept 15'!$E$13:$E$32</definedName>
    <definedName name="XDO_?QUANTITE_CP1?2?">'Portfolio 2A - Sept 15'!$E$13:$E$26</definedName>
    <definedName name="XDO_?QUANTITE_CP1?3?">'Portfolio 2B - Sept 15'!$E$13:$E$34</definedName>
    <definedName name="XDO_?QUANTITE_CP1?4?">'Portfolio 2C - Sept 15'!$E$13:$E$29</definedName>
    <definedName name="XDO_?QUANTITE_CP1?5?">'Portfolio 3A - Sept 15'!$E$13:$E$31</definedName>
    <definedName name="XDO_?QUANTITE_CP1?6?">'Portfolio 3B - Sept 15'!$E$13:$E$31</definedName>
    <definedName name="XDO_?QUANTITE_CP2?">'IL01'!$E$16</definedName>
    <definedName name="XDO_?RATING_1?">'IL01'!$C$7</definedName>
    <definedName name="XDO_?RATING_1?1?">'Portfolio 1C - Sept 15'!$C$7:$C$8</definedName>
    <definedName name="XDO_?RATING_1?2?">'Portfolio 2A - Sept 15'!$C$7</definedName>
    <definedName name="XDO_?RATING_1?3?">'Portfolio 2B - Sept 15'!$C$7:$C$8</definedName>
    <definedName name="XDO_?RATING_1?4?">'Portfolio 2C - Sept 15'!$C$7:$C$8</definedName>
    <definedName name="XDO_?RATING_1?5?">'Portfolio 3A - Sept 15'!$C$7</definedName>
    <definedName name="XDO_?RATING_1?6?">'Portfolio 3B - Sept 15'!$C$7</definedName>
    <definedName name="XDO_?RATING_2?">'IL01'!$C$10</definedName>
    <definedName name="XDO_?RATING_2?1?">'Portfolio 1C - Sept 15'!$C$10:$C$16</definedName>
    <definedName name="XDO_?RATING_2?2?">'Portfolio 2A - Sept 15'!$C$10:$C$16</definedName>
    <definedName name="XDO_?RATING_2?3?">'Portfolio 2B - Sept 15'!$C$10:$C$19</definedName>
    <definedName name="XDO_?RATING_2?4?">'Portfolio 2C - Sept 15'!$C$10:$C$15</definedName>
    <definedName name="XDO_?RATING_2?5?">'Portfolio 3A - Sept 15'!$C$10:$C$15</definedName>
    <definedName name="XDO_?RATING_2?6?">'Portfolio 3B - Sept 15'!$C$10:$C$15</definedName>
    <definedName name="XDO_?RATING_CP1?">'IL01'!$C$13</definedName>
    <definedName name="XDO_?RATING_CP1?1?">'Portfolio 1C - Sept 15'!$C$13:$C$32</definedName>
    <definedName name="XDO_?RATING_CP1?2?">'Portfolio 2A - Sept 15'!$C$13:$C$26</definedName>
    <definedName name="XDO_?RATING_CP1?3?">'Portfolio 2B - Sept 15'!$C$13:$C$34</definedName>
    <definedName name="XDO_?RATING_CP1?4?">'Portfolio 2C - Sept 15'!$C$13:$C$29</definedName>
    <definedName name="XDO_?RATING_CP1?5?">'Portfolio 3A - Sept 15'!$C$13:$C$31</definedName>
    <definedName name="XDO_?RATING_CP1?6?">'Portfolio 3B - Sept 15'!$C$13:$C$31</definedName>
    <definedName name="XDO_?RATING_CP2?">'IL01'!$C$16</definedName>
    <definedName name="XDO_?REMARK?">'IL01'!$B$26</definedName>
    <definedName name="XDO_?SR_NO_1?">'IL01'!$A$7</definedName>
    <definedName name="XDO_?SR_NO_1?1?">'Portfolio 1C - Sept 15'!$A$7:$A$8</definedName>
    <definedName name="XDO_?SR_NO_1?2?">'Portfolio 2A - Sept 15'!$A$7</definedName>
    <definedName name="XDO_?SR_NO_1?3?">'Portfolio 2B - Sept 15'!$A$7:$A$8</definedName>
    <definedName name="XDO_?SR_NO_1?4?">'Portfolio 2C - Sept 15'!$A$7:$A$8</definedName>
    <definedName name="XDO_?SR_NO_1?5?">'Portfolio 3A - Sept 15'!$A$7</definedName>
    <definedName name="XDO_?SR_NO_1?6?">'Portfolio 3B - Sept 15'!$A$7</definedName>
    <definedName name="XDO_?SR_NO_2?">'IL01'!$A$10</definedName>
    <definedName name="XDO_?SR_NO_2?1?">'Portfolio 1C - Sept 15'!$A$10:$A$16</definedName>
    <definedName name="XDO_?SR_NO_2?2?">'Portfolio 2A - Sept 15'!$A$10:$A$16</definedName>
    <definedName name="XDO_?SR_NO_2?3?">'Portfolio 2B - Sept 15'!$A$10:$A$19</definedName>
    <definedName name="XDO_?SR_NO_2?4?">'Portfolio 2C - Sept 15'!$A$10:$A$15</definedName>
    <definedName name="XDO_?SR_NO_2?5?">'Portfolio 3A - Sept 15'!$A$10:$A$15</definedName>
    <definedName name="XDO_?SR_NO_2?6?">'Portfolio 3B - Sept 15'!$A$10:$A$15</definedName>
    <definedName name="XDO_?SR_NO_CP1?">'IL01'!$A$13</definedName>
    <definedName name="XDO_?SR_NO_CP1?1?">'Portfolio 1C - Sept 15'!$A$13:$A$32</definedName>
    <definedName name="XDO_?SR_NO_CP1?2?">'Portfolio 2A - Sept 15'!$A$13:$A$26</definedName>
    <definedName name="XDO_?SR_NO_CP1?3?">'Portfolio 2B - Sept 15'!$A$13:$A$34</definedName>
    <definedName name="XDO_?SR_NO_CP1?4?">'Portfolio 2C - Sept 15'!$A$13:$A$29</definedName>
    <definedName name="XDO_?SR_NO_CP1?5?">'Portfolio 3A - Sept 15'!$A$13:$A$31</definedName>
    <definedName name="XDO_?SR_NO_CP1?6?">'Portfolio 3B - Sept 15'!$A$13:$A$31</definedName>
    <definedName name="XDO_?SR_NO_CP2?">'IL01'!$A$16</definedName>
    <definedName name="XDO_?ST_LEFT_MARKET_VAL?">'IL01'!$F$17</definedName>
    <definedName name="XDO_?ST_LEFT_MARKET_VAL?1?">'Portfolio 1C - Sept 15'!$F$40</definedName>
    <definedName name="XDO_?ST_LEFT_MARKET_VAL?2?">'Portfolio 2A - Sept 15'!$F$34</definedName>
    <definedName name="XDO_?ST_LEFT_MARKET_VAL?3?">'Portfolio 2B - Sept 15'!$F$42</definedName>
    <definedName name="XDO_?ST_LEFT_MARKET_VAL?4?">'Portfolio 2C - Sept 15'!$F$37</definedName>
    <definedName name="XDO_?ST_LEFT_MARKET_VAL?5?">'Portfolio 3A - Sept 15'!$F$39</definedName>
    <definedName name="XDO_?ST_LEFT_MARKET_VAL?6?">'Portfolio 3B - Sept 15'!$F$38</definedName>
    <definedName name="XDO_?ST_LEFT_MARKET_VAL_1?">'IL01'!$F$18</definedName>
    <definedName name="XDO_?ST_LEFT_MARKET_VAL_1?1?">'Portfolio 1C - Sept 15'!$F$41</definedName>
    <definedName name="XDO_?ST_LEFT_MARKET_VAL_1?2?">'Portfolio 2A - Sept 15'!$F$35</definedName>
    <definedName name="XDO_?ST_LEFT_MARKET_VAL_1?3?">'Portfolio 2B - Sept 15'!$F$43</definedName>
    <definedName name="XDO_?ST_LEFT_MARKET_VAL_1?4?">'Portfolio 2C - Sept 15'!$F$38</definedName>
    <definedName name="XDO_?ST_LEFT_MARKET_VAL_1?5?">'Portfolio 3A - Sept 15'!$F$40</definedName>
    <definedName name="XDO_?ST_LEFT_MARKET_VAL_1?6?">'Portfolio 3B - Sept 15'!$F$39</definedName>
    <definedName name="XDO_?ST_LEFT_PER_ASSETS?">'IL01'!$G$17</definedName>
    <definedName name="XDO_?ST_LEFT_PER_ASSETS?1?">'Portfolio 1C - Sept 15'!$G$40</definedName>
    <definedName name="XDO_?ST_LEFT_PER_ASSETS?2?">'Portfolio 2A - Sept 15'!$G$34</definedName>
    <definedName name="XDO_?ST_LEFT_PER_ASSETS?3?">'Portfolio 2B - Sept 15'!$G$42</definedName>
    <definedName name="XDO_?ST_LEFT_PER_ASSETS?4?">'Portfolio 2C - Sept 15'!$G$37</definedName>
    <definedName name="XDO_?ST_LEFT_PER_ASSETS?5?">'Portfolio 3A - Sept 15'!$G$39</definedName>
    <definedName name="XDO_?ST_LEFT_PER_ASSETS?6?">'Portfolio 3B - Sept 15'!$G$38</definedName>
    <definedName name="XDO_?ST_LEFT_PER_ASSETS_1?">'IL01'!$G$18</definedName>
    <definedName name="XDO_?ST_LEFT_PER_ASSETS_1?1?">'Portfolio 1C - Sept 15'!$G$41</definedName>
    <definedName name="XDO_?ST_LEFT_PER_ASSETS_1?2?">'Portfolio 2A - Sept 15'!$G$35</definedName>
    <definedName name="XDO_?ST_LEFT_PER_ASSETS_1?3?">'Portfolio 2B - Sept 15'!$G$43</definedName>
    <definedName name="XDO_?ST_LEFT_PER_ASSETS_1?4?">'Portfolio 2C - Sept 15'!$G$38</definedName>
    <definedName name="XDO_?ST_LEFT_PER_ASSETS_1?5?">'Portfolio 3A - Sept 15'!$G$40</definedName>
    <definedName name="XDO_?ST_LEFT_PER_ASSETS_1?6?">'Portfolio 3B - Sept 15'!$G$39</definedName>
    <definedName name="XDO_?ST_MARKET_VALUE_3?">'IL01'!#REF!</definedName>
    <definedName name="XDO_?ST_MARKET_VALUE_3?1?">'Portfolio 1C - Sept 15'!$F$38</definedName>
    <definedName name="XDO_?ST_MARKET_VALUE_3?2?">'Portfolio 2A - Sept 15'!$F$32</definedName>
    <definedName name="XDO_?ST_MARKET_VALUE_3?3?">'Portfolio 2B - Sept 15'!$F$40</definedName>
    <definedName name="XDO_?ST_MARKET_VALUE_3?4?">'Portfolio 2C - Sept 15'!$F$35</definedName>
    <definedName name="XDO_?ST_MARKET_VALUE_3?5?">'Portfolio 3A - Sept 15'!$F$37</definedName>
    <definedName name="XDO_?ST_MARKET_VALUE_3?6?">'Portfolio 3B - Sept 15'!$F$36</definedName>
    <definedName name="XDO_?ST_MARKET_VALUE_4?">'IL01'!$F$19</definedName>
    <definedName name="XDO_?ST_MARKET_VALUE_4?1?">'Portfolio 1C - Sept 15'!$F$42</definedName>
    <definedName name="XDO_?ST_MARKET_VALUE_4?2?">'Portfolio 2A - Sept 15'!$F$36</definedName>
    <definedName name="XDO_?ST_MARKET_VALUE_4?3?">'Portfolio 2B - Sept 15'!$F$44</definedName>
    <definedName name="XDO_?ST_MARKET_VALUE_4?4?">'Portfolio 2C - Sept 15'!$F$39</definedName>
    <definedName name="XDO_?ST_MARKET_VALUE_4?5?">'Portfolio 3A - Sept 15'!$F$41</definedName>
    <definedName name="XDO_?ST_MARKET_VALUE_4?6?">'Portfolio 3B - Sept 15'!$F$40</definedName>
    <definedName name="XDO_?ST_PER_ASSETS_3?">'IL01'!#REF!</definedName>
    <definedName name="XDO_?ST_PER_ASSETS_3?1?">'Portfolio 1C - Sept 15'!$G$38</definedName>
    <definedName name="XDO_?ST_PER_ASSETS_3?2?">'Portfolio 2A - Sept 15'!$G$32</definedName>
    <definedName name="XDO_?ST_PER_ASSETS_3?3?">'Portfolio 2B - Sept 15'!$G$40</definedName>
    <definedName name="XDO_?ST_PER_ASSETS_3?4?">'Portfolio 2C - Sept 15'!$G$35</definedName>
    <definedName name="XDO_?ST_PER_ASSETS_3?5?">'Portfolio 3A - Sept 15'!$G$37</definedName>
    <definedName name="XDO_?ST_PER_ASSETS_3?6?">'Portfolio 3B - Sept 15'!$G$36</definedName>
    <definedName name="XDO_?ST_TOTAL_MARKET_VALUE?">'IL01'!#REF!</definedName>
    <definedName name="XDO_?ST_TOTAL_MARKET_VALUE?1?">'Portfolio 1C - Sept 15'!$F$35</definedName>
    <definedName name="XDO_?ST_TOTAL_MARKET_VALUE?10?">'Portfolio 3A - Sept 15'!$F$13:$F$36</definedName>
    <definedName name="XDO_?ST_TOTAL_MARKET_VALUE?11?">'Portfolio 3B - Sept 15'!$F$33</definedName>
    <definedName name="XDO_?ST_TOTAL_MARKET_VALUE?12?">'Portfolio 3B - Sept 15'!$F$13:$F$35</definedName>
    <definedName name="XDO_?ST_TOTAL_MARKET_VALUE?2?">'Portfolio 1C - Sept 15'!$F$13:$F$37</definedName>
    <definedName name="XDO_?ST_TOTAL_MARKET_VALUE?3?">'Portfolio 2A - Sept 15'!$F$29</definedName>
    <definedName name="XDO_?ST_TOTAL_MARKET_VALUE?4?">'Portfolio 2A - Sept 15'!$F$13:$F$31</definedName>
    <definedName name="XDO_?ST_TOTAL_MARKET_VALUE?5?">'Portfolio 2B - Sept 15'!$F$37</definedName>
    <definedName name="XDO_?ST_TOTAL_MARKET_VALUE?6?">'Portfolio 2B - Sept 15'!$F$13:$F$39</definedName>
    <definedName name="XDO_?ST_TOTAL_MARKET_VALUE?7?">'Portfolio 2C - Sept 15'!$F$32</definedName>
    <definedName name="XDO_?ST_TOTAL_MARKET_VALUE?8?">'Portfolio 2C - Sept 15'!$F$13:$F$34</definedName>
    <definedName name="XDO_?ST_TOTAL_MARKET_VALUE?9?">'Portfolio 3A - Sept 15'!$F$34</definedName>
    <definedName name="XDO_?ST_TOTAL_PER_ASSETS?">'IL01'!#REF!</definedName>
    <definedName name="XDO_?ST_TOTAL_PER_ASSETS?1?">'Portfolio 1C - Sept 15'!$G$35</definedName>
    <definedName name="XDO_?ST_TOTAL_PER_ASSETS?10?">'Portfolio 3A - Sept 15'!$G$13:$G$36</definedName>
    <definedName name="XDO_?ST_TOTAL_PER_ASSETS?11?">'Portfolio 3B - Sept 15'!$G$33</definedName>
    <definedName name="XDO_?ST_TOTAL_PER_ASSETS?12?">'Portfolio 3B - Sept 15'!$G$13:$G$35</definedName>
    <definedName name="XDO_?ST_TOTAL_PER_ASSETS?2?">'Portfolio 1C - Sept 15'!$G$13:$G$37</definedName>
    <definedName name="XDO_?ST_TOTAL_PER_ASSETS?3?">'Portfolio 2A - Sept 15'!$G$29</definedName>
    <definedName name="XDO_?ST_TOTAL_PER_ASSETS?4?">'Portfolio 2A - Sept 15'!$G$13:$G$31</definedName>
    <definedName name="XDO_?ST_TOTAL_PER_ASSETS?5?">'Portfolio 2B - Sept 15'!$G$37</definedName>
    <definedName name="XDO_?ST_TOTAL_PER_ASSETS?6?">'Portfolio 2B - Sept 15'!$G$13:$G$39</definedName>
    <definedName name="XDO_?ST_TOTAL_PER_ASSETS?7?">'Portfolio 2C - Sept 15'!$G$32</definedName>
    <definedName name="XDO_?ST_TOTAL_PER_ASSETS?8?">'Portfolio 2C - Sept 15'!$G$13:$G$34</definedName>
    <definedName name="XDO_?ST_TOTAL_PER_ASSETS?9?">'Portfolio 3A - Sept 15'!$G$34</definedName>
    <definedName name="XDO_?TITLE_DATE?">'IL01'!$B$3</definedName>
    <definedName name="XDO_?TITLE_DATE?1?">'Portfolio 1C - Sept 15'!$A$3</definedName>
    <definedName name="XDO_?TITLE_DATE?2?">'Portfolio 2A - Sept 15'!$A$3</definedName>
    <definedName name="XDO_?TITLE_DATE?3?">'Portfolio 2B - Sept 15'!$A$3</definedName>
    <definedName name="XDO_?TITLE_DATE?4?">'Portfolio 2C - Sept 15'!$A$3</definedName>
    <definedName name="XDO_?TITLE_DATE?5?">'Portfolio 3A - Sept 15'!$A$3</definedName>
    <definedName name="XDO_?TITLE_DATE?6?">'Portfolio 3B - Sept 15'!$A$3</definedName>
    <definedName name="XDO_?YTM_1?">'IL01'!$H$7</definedName>
    <definedName name="XDO_?YTM_1?1?">'Portfolio 1C - Sept 15'!$H$7:$H$8</definedName>
    <definedName name="XDO_?YTM_1?2?">'Portfolio 2A - Sept 15'!$H$7</definedName>
    <definedName name="XDO_?YTM_1?3?">'Portfolio 2B - Sept 15'!$H$7:$H$8</definedName>
    <definedName name="XDO_?YTM_1?4?">'Portfolio 2C - Sept 15'!$H$7:$H$8</definedName>
    <definedName name="XDO_?YTM_1?5?">'Portfolio 3A - Sept 15'!$H$7</definedName>
    <definedName name="XDO_?YTM_1?6?">'Portfolio 3B - Sept 15'!$H$7</definedName>
    <definedName name="XDO_?YTM_2?">'IL01'!$H$10</definedName>
    <definedName name="XDO_?YTM_2?1?">'Portfolio 1C - Sept 15'!$H$10:$H$16</definedName>
    <definedName name="XDO_?YTM_2?2?">'Portfolio 2A - Sept 15'!$H$10:$H$16</definedName>
    <definedName name="XDO_?YTM_2?3?">'Portfolio 2B - Sept 15'!$H$10:$H$19</definedName>
    <definedName name="XDO_?YTM_2?4?">'Portfolio 2C - Sept 15'!$H$10:$H$15</definedName>
    <definedName name="XDO_?YTM_2?5?">'Portfolio 3A - Sept 15'!$H$10:$H$15</definedName>
    <definedName name="XDO_?YTM_2?6?">'Portfolio 3B - Sept 15'!$H$10:$H$15</definedName>
    <definedName name="XDO_?YTM_CP1?">'IL01'!$H$13</definedName>
    <definedName name="XDO_?YTM_CP1?1?">'Portfolio 1C - Sept 15'!$H$13:$H$32</definedName>
    <definedName name="XDO_?YTM_CP1?2?">'Portfolio 2A - Sept 15'!$H$13:$H$26</definedName>
    <definedName name="XDO_?YTM_CP1?3?">'Portfolio 2B - Sept 15'!$H$13:$H$34</definedName>
    <definedName name="XDO_?YTM_CP1?4?">'Portfolio 2C - Sept 15'!$H$13:$H$29</definedName>
    <definedName name="XDO_?YTM_CP1?5?">'Portfolio 3A - Sept 15'!$H$13:$H$31</definedName>
    <definedName name="XDO_?YTM_CP1?6?">'Portfolio 3B - Sept 15'!$H$13:$H$31</definedName>
    <definedName name="XDO_?YTM_CP2?">'IL01'!$H$16</definedName>
    <definedName name="XDO_GROUP_?G_1?">'IL01'!#REF!</definedName>
    <definedName name="XDO_GROUP_?G_1?1?">'Portfolio 1C - Sept 15'!$A$7:$H$8</definedName>
    <definedName name="XDO_GROUP_?G_1?2?">'Portfolio 2A - Sept 15'!$A$7:$H$7</definedName>
    <definedName name="XDO_GROUP_?G_1?3?">'Portfolio 2B - Sept 15'!$A$7:$H$8</definedName>
    <definedName name="XDO_GROUP_?G_1?4?">'Portfolio 2C - Sept 15'!$A$7:$H$8</definedName>
    <definedName name="XDO_GROUP_?G_1?5?">'Portfolio 3A - Sept 15'!$A$7:$H$7</definedName>
    <definedName name="XDO_GROUP_?G_1?6?">'Portfolio 3B - Sept 15'!$A$7:$H$7</definedName>
    <definedName name="XDO_GROUP_?G_2?">'IL01'!#REF!</definedName>
    <definedName name="XDO_GROUP_?G_2?1?">'Portfolio 1C - Sept 15'!$A$11:$H$16</definedName>
    <definedName name="XDO_GROUP_?G_2?2?">'Portfolio 2A - Sept 15'!$A$10:$H$16</definedName>
    <definedName name="XDO_GROUP_?G_2?3?">'Portfolio 2B - Sept 15'!$A$11:$H$19</definedName>
    <definedName name="XDO_GROUP_?G_2?4?">'Portfolio 2C - Sept 15'!$A$11:$H$15</definedName>
    <definedName name="XDO_GROUP_?G_2?5?">'Portfolio 3A - Sept 15'!$A$10:$H$15</definedName>
    <definedName name="XDO_GROUP_?G_2?6?">'Portfolio 3B - Sept 15'!$A$10:$H$15</definedName>
    <definedName name="XDO_GROUP_?G_4?">'IL01'!#REF!</definedName>
    <definedName name="XDO_GROUP_?G_4?1?">'Portfolio 1C - Sept 15'!$E$37:$H$37</definedName>
    <definedName name="XDO_GROUP_?G_4?2?">'Portfolio 2A - Sept 15'!$E$31:$H$31</definedName>
    <definedName name="XDO_GROUP_?G_4?3?">'Portfolio 2B - Sept 15'!$E$39:$H$39</definedName>
    <definedName name="XDO_GROUP_?G_4?4?">'Portfolio 2C - Sept 15'!$E$34:$H$34</definedName>
    <definedName name="XDO_GROUP_?G_4?5?">'Portfolio 3A - Sept 15'!$E$36:$H$36</definedName>
    <definedName name="XDO_GROUP_?G_4?6?">'Portfolio 3B - Sept 15'!$E$35:$H$35</definedName>
    <definedName name="XDO_GROUP_?G_7?">'IL01'!#REF!</definedName>
    <definedName name="XDO_GROUP_?G_7?1?">'Portfolio 1C - Sept 15'!$A$19:$H$32</definedName>
    <definedName name="XDO_GROUP_?G_7?2?">'Portfolio 2A - Sept 15'!$A$19:$H$26</definedName>
    <definedName name="XDO_GROUP_?G_7?3?">'Portfolio 2B - Sept 15'!$A$22:$H$34</definedName>
    <definedName name="XDO_GROUP_?G_7?4?">'Portfolio 2C - Sept 15'!$A$18:$H$29</definedName>
    <definedName name="XDO_GROUP_?G_7?5?">'Portfolio 3A - Sept 15'!$A$18:$H$31</definedName>
    <definedName name="XDO_GROUP_?G_7?6?">'Portfolio 3B - Sept 15'!$A$18:$H$31</definedName>
    <definedName name="XDO_GROUP_?G_8?">'IL01'!#REF!</definedName>
    <definedName name="XDO_GROUP_?G_8?1?">'Portfolio 1C - Sept 15'!#REF!</definedName>
    <definedName name="XDO_GROUP_?G_8?2?">'Portfolio 2A - Sept 15'!#REF!</definedName>
    <definedName name="XDO_GROUP_?G_8?3?">'Portfolio 2B - Sept 15'!#REF!</definedName>
    <definedName name="XDO_GROUP_?G_8?4?">'Portfolio 2C - Sept 15'!#REF!</definedName>
    <definedName name="XDO_GROUP_?G_8?5?">'Portfolio 3A - Sept 15'!#REF!</definedName>
    <definedName name="XDO_GROUP_?G_8?6?">'Portfolio 3B - Sept 15'!#REF!</definedName>
    <definedName name="XDO_GROUP_?G_9?">'IL01'!#REF!</definedName>
    <definedName name="XDO_GROUP_?G_9?1?">'Portfolio 1C - Sept 15'!#REF!</definedName>
    <definedName name="XDO_GROUP_?G_9?2?">'Portfolio 2A - Sept 15'!#REF!</definedName>
    <definedName name="XDO_GROUP_?G_9?3?">'Portfolio 2B - Sept 15'!#REF!</definedName>
    <definedName name="XDO_GROUP_?G_9?4?">'Portfolio 2C - Sept 15'!#REF!</definedName>
    <definedName name="XDO_GROUP_?G_9?5?">'Portfolio 3A - Sept 15'!#REF!</definedName>
    <definedName name="XDO_GROUP_?G_9?6?">'Portfolio 3B - Sept 15'!#REF!</definedName>
  </definedNames>
  <calcPr fullCalcOnLoad="1"/>
</workbook>
</file>

<file path=xl/sharedStrings.xml><?xml version="1.0" encoding="utf-8"?>
<sst xmlns="http://schemas.openxmlformats.org/spreadsheetml/2006/main" count="4450" uniqueCount="492">
  <si>
    <t>IL01 - IL&amp;FS IDF Series 1B</t>
  </si>
  <si>
    <t>Portfolio as on 15-Sep-2021</t>
  </si>
  <si>
    <t>Sr. No.</t>
  </si>
  <si>
    <t>Name Of Instrument</t>
  </si>
  <si>
    <t>Rating/Industry</t>
  </si>
  <si>
    <t>ISIN</t>
  </si>
  <si>
    <t>Quantity</t>
  </si>
  <si>
    <t>Market Value (In Rs. lakh)</t>
  </si>
  <si>
    <t>% To Net Assets</t>
  </si>
  <si>
    <t>YTM</t>
  </si>
  <si>
    <t>Debt instrument - listed / Awaiting listing</t>
  </si>
  <si>
    <t>Debt Instrument-Privately Placed-Unlisted</t>
  </si>
  <si>
    <t>Commercial Paper-Listed</t>
  </si>
  <si>
    <t>Commercial Paper-Unlisted</t>
  </si>
  <si>
    <t>Total</t>
  </si>
  <si>
    <t>Tri Party Repo (TREPs)</t>
  </si>
  <si>
    <t>Cash &amp; Cash Equivalents</t>
  </si>
  <si>
    <t>Net Receivable/Payable</t>
  </si>
  <si>
    <t>Grand Total</t>
  </si>
  <si>
    <t>100.00%</t>
  </si>
  <si>
    <t>IL&amp;FS Wind Energy Limited</t>
  </si>
  <si>
    <t>ICRA-D</t>
  </si>
  <si>
    <t>INE810V08015</t>
  </si>
  <si>
    <t>-</t>
  </si>
  <si>
    <t>Shrem Infra Structure Private Limited</t>
  </si>
  <si>
    <t>IND-AA</t>
  </si>
  <si>
    <t>INE391V07018</t>
  </si>
  <si>
    <t>Kanchanjunga Power Company Pvt Ltd</t>
  </si>
  <si>
    <t>CARE-A-</t>
  </si>
  <si>
    <t>INE117N07014</t>
  </si>
  <si>
    <t>Bhilangana Hydro Power Limited</t>
  </si>
  <si>
    <t>CARE-A</t>
  </si>
  <si>
    <t>INE453I07161</t>
  </si>
  <si>
    <t>AMRI Hospitals Limited</t>
  </si>
  <si>
    <t>CARE-BBB</t>
  </si>
  <si>
    <t>INE437M07059</t>
  </si>
  <si>
    <t>INE453I07146</t>
  </si>
  <si>
    <t>INE453I07153</t>
  </si>
  <si>
    <t>Time Technoplast Limited</t>
  </si>
  <si>
    <t>IND-AA-</t>
  </si>
  <si>
    <t>INE508G07018</t>
  </si>
  <si>
    <t>SBI Global Factors Limited</t>
  </si>
  <si>
    <t>CRISIL-A1+ / ICRA-A1+</t>
  </si>
  <si>
    <t>INE912E14LO1</t>
  </si>
  <si>
    <t>ICICI Securities Limited</t>
  </si>
  <si>
    <t>INE763G14KL1</t>
  </si>
  <si>
    <t>Tata Cleantech Capital Limited</t>
  </si>
  <si>
    <t>INE857Q14790</t>
  </si>
  <si>
    <t>L &amp; T Finance Limited</t>
  </si>
  <si>
    <t>CARE-A1+ / CRISIL-A1+</t>
  </si>
  <si>
    <t>INE027E14KS1</t>
  </si>
  <si>
    <t>Axis Securities Limited</t>
  </si>
  <si>
    <t>ICRA-A1+</t>
  </si>
  <si>
    <t>INE110O14294</t>
  </si>
  <si>
    <t>Pilani Investment &amp; Industries Corp Ltd</t>
  </si>
  <si>
    <t>INE417C14140</t>
  </si>
  <si>
    <t>Sharekhan Limited</t>
  </si>
  <si>
    <t>CARE-A1+ / ICRA-A1+</t>
  </si>
  <si>
    <t>INE211H14187</t>
  </si>
  <si>
    <t>INE763G14KT4</t>
  </si>
  <si>
    <t>INE211H14138</t>
  </si>
  <si>
    <t>Aditya Birla Money Limited</t>
  </si>
  <si>
    <t>CRISIL-A1+ / IND-A1+</t>
  </si>
  <si>
    <t>INE865C14GA4</t>
  </si>
  <si>
    <t>INE857Q14824</t>
  </si>
  <si>
    <t>INE110O14310</t>
  </si>
  <si>
    <t>INE865C14GG1</t>
  </si>
  <si>
    <t>INE027E14LD1</t>
  </si>
  <si>
    <t>INE117N07022</t>
  </si>
  <si>
    <t>Kaynes Technology India Private Ltd</t>
  </si>
  <si>
    <t>IND-BB</t>
  </si>
  <si>
    <t>INE918Z07019</t>
  </si>
  <si>
    <t>INE453I07138</t>
  </si>
  <si>
    <t>Janaadhar (India) Private Limited</t>
  </si>
  <si>
    <t>IND-BBB-</t>
  </si>
  <si>
    <t>INE882W07014</t>
  </si>
  <si>
    <t>INE882W07022</t>
  </si>
  <si>
    <t>INE391V07026</t>
  </si>
  <si>
    <t>INE437M07083</t>
  </si>
  <si>
    <t>INE437M07075</t>
  </si>
  <si>
    <t>INE117N07030</t>
  </si>
  <si>
    <t>INE117N07048</t>
  </si>
  <si>
    <t>Version</t>
  </si>
  <si>
    <t>ARU-dbdrv</t>
  </si>
  <si>
    <t>Extractor Version</t>
  </si>
  <si>
    <t>Template Code</t>
  </si>
  <si>
    <t>Template Type</t>
  </si>
  <si>
    <t>TYPE_EXCEL_TEMPLATE</t>
  </si>
  <si>
    <t>Preprocess XSLT File</t>
  </si>
  <si>
    <t>Last Modified Date</t>
  </si>
  <si>
    <t>Last Modified By</t>
  </si>
  <si>
    <t>Data Constraints:</t>
  </si>
  <si>
    <t>XDO_SHEET_?</t>
  </si>
  <si>
    <t>&lt;?.//G_3?&gt;</t>
  </si>
  <si>
    <t>XDO_SHEET_NAME_?</t>
  </si>
  <si>
    <t>&lt;?NPTF?&gt;</t>
  </si>
  <si>
    <t>Note:</t>
  </si>
  <si>
    <t>IDF accounts for actual return received on investments across its schemes in calculating the NAV, as long as the investments are standard and continue to service their debt obligations</t>
  </si>
  <si>
    <t>IL&amp;FS Infrastructure Debt Fund - Series 1C</t>
  </si>
  <si>
    <t>IL&amp;FS Infrastructure Debt Fund - Series 2A</t>
  </si>
  <si>
    <t>IL&amp;FS Infrastructure Debt Fund - Series 2B</t>
  </si>
  <si>
    <t>IL&amp;FS Infrastructure Debt Fund - Series 2C</t>
  </si>
  <si>
    <t>IL&amp;FS Infrastructure Debt Fund - Series 3A</t>
  </si>
  <si>
    <t>IL&amp;FS Infrastructure Debt Fund - Series 3B</t>
  </si>
  <si>
    <t>Portfolio as on 30-Sep-2021</t>
  </si>
  <si>
    <t>The entire value of NCDs of IL&amp;FS Wind Energy Ltd (IWEL) has been provided for as on 30 September 2021 as the NCDs have fallen due.</t>
  </si>
  <si>
    <t>The sale proceeds received by IWEL from sale of its wind SPVs to Orix are currently lying in an escrow account and are pending distribution.</t>
  </si>
  <si>
    <t>In the interest of unit-holders, IDF filed a civil suit in the Hon’ble Supreme Court in December 2020 with respect to distribution of proceeds received by IWEL from sale of its wind SPVs to Orix. The case is yet to be heard by the Hon’ble Supreme Court and is currently sub-judice.</t>
  </si>
  <si>
    <t>Scheme Name</t>
  </si>
  <si>
    <t>Sep-2021</t>
  </si>
  <si>
    <t>IL&amp;FS IDF Series 1C</t>
  </si>
  <si>
    <t>IL&amp;FS IDF Series 2A</t>
  </si>
  <si>
    <t>IL&amp;FS IDF Series 2B</t>
  </si>
  <si>
    <t>IL&amp;FS IDF Series 2C</t>
  </si>
  <si>
    <t>IL&amp;FS IDF Series 3A</t>
  </si>
  <si>
    <t>IL&amp;FS IDF Series 3B</t>
  </si>
  <si>
    <t>TOTAL</t>
  </si>
  <si>
    <t>IL&amp;FS Infrastructure Debt Fund - Series 1-B and 1-C</t>
  </si>
  <si>
    <t>To generate income and capital appreciation by investing primarily in infrastructure debt instruments as permitted by SEBI from time to time</t>
  </si>
  <si>
    <t>There is no assurance or guarantee that the objective of the Scheme will be realised</t>
  </si>
  <si>
    <t>IL&amp;FS Infrastructure Debt Fund - Series 2-A, 2-B and 2-C</t>
  </si>
  <si>
    <t>IL&amp;FS Infrastructure Debt Fund - Series 3-A and 3-B</t>
  </si>
  <si>
    <t>The IL&amp;FS Financial Centre, 1st Floor, Plot C-22, G-Block, Bandra Kurla Complex, Bandra East, Mumbai-400051 (www.ilfsinfrafund.com)</t>
  </si>
  <si>
    <t>Portfolio as on   September 30 2021</t>
  </si>
  <si>
    <t>Name of Instrument</t>
  </si>
  <si>
    <t>Market value</t>
  </si>
  <si>
    <t>% to Net Assets</t>
  </si>
  <si>
    <t>(` In lakhs)</t>
  </si>
  <si>
    <t>Commercial Paper</t>
  </si>
  <si>
    <t>Non Convertible Debentures-Listed</t>
  </si>
  <si>
    <t>Non Convertible Debentures-Privately placed (Unlisted)</t>
  </si>
  <si>
    <t>Triparty CBLO, Current Assets and Current Liabilities</t>
  </si>
  <si>
    <t>Portfolio as on  September 30 2021</t>
  </si>
  <si>
    <t>Undrawn Amount for Scheme 2A</t>
  </si>
  <si>
    <t>Undrawn Amount for Scheme 2B</t>
  </si>
  <si>
    <t>Undrawn Amount for Scheme 2C</t>
  </si>
  <si>
    <t>Last 1 year</t>
  </si>
  <si>
    <t>Last 3 year</t>
  </si>
  <si>
    <t>Last 5 year</t>
  </si>
  <si>
    <t>Since inception</t>
  </si>
  <si>
    <t>Scheme return</t>
  </si>
  <si>
    <t>Benchmark *</t>
  </si>
  <si>
    <t>IIDF Series -1C</t>
  </si>
  <si>
    <t>IIDF Series -2A</t>
  </si>
  <si>
    <t>IIDF Series -2B</t>
  </si>
  <si>
    <t>IIDF Series -2C</t>
  </si>
  <si>
    <t>IIDF Series -3A</t>
  </si>
  <si>
    <t>IIDF Series -3B</t>
  </si>
  <si>
    <r>
      <t xml:space="preserve">  </t>
    </r>
    <r>
      <rPr>
        <b/>
        <sz val="9"/>
        <color indexed="8"/>
        <rFont val="Times New Roman"/>
        <family val="1"/>
      </rPr>
      <t>*Benchmark –</t>
    </r>
    <r>
      <rPr>
        <sz val="9"/>
        <color indexed="8"/>
        <rFont val="Times New Roman"/>
        <family val="1"/>
      </rPr>
      <t xml:space="preserve"> Crisil Composite Bond Fund Index</t>
    </r>
  </si>
  <si>
    <r>
      <t xml:space="preserve">Past performance may or may not be sustained in future. </t>
    </r>
    <r>
      <rPr>
        <sz val="10"/>
        <color indexed="8"/>
        <rFont val="Times New Roman"/>
        <family val="1"/>
      </rPr>
      <t>Returns greater than 1 year period are compounded annualized (CAGR)</t>
    </r>
  </si>
  <si>
    <t>Notes:-</t>
  </si>
  <si>
    <t>(a) The above scheme returns and benchmark are on an annual compounding basis</t>
  </si>
  <si>
    <t>(b) The above scheme return is net of applicable expenses and benchmark return is on a gross basis</t>
  </si>
  <si>
    <t>(c) For the Scheme, IL&amp;FS Infrastructure Debt Fund-Series 2, the drawdowns are yet to be completed. Hence, the NAV will be available after the completion of the drawdown</t>
  </si>
  <si>
    <t>IL&amp;FS IDF Series 1B</t>
  </si>
  <si>
    <t>Sl. No.</t>
  </si>
  <si>
    <t>Scheme Category/ Scheme Name</t>
  </si>
  <si>
    <t>IL&amp;FS Mutual Fund Infrastructure Debt Fund : Net Assets Under Management (AUM) as on 30 September,2021 (All Figure in Rs. Crore)</t>
  </si>
  <si>
    <t xml:space="preserve">Through Direct Plan </t>
  </si>
  <si>
    <t>Through Associate Distributors</t>
  </si>
  <si>
    <t>Through Non - Associate Distributors</t>
  </si>
  <si>
    <t>GRAND TOTAL</t>
  </si>
  <si>
    <t>T30</t>
  </si>
  <si>
    <t>B30</t>
  </si>
  <si>
    <t>I</t>
  </si>
  <si>
    <t>II</t>
  </si>
  <si>
    <t>A</t>
  </si>
  <si>
    <t>INCOME / DEBT ORIENTED SCHEMES</t>
  </si>
  <si>
    <t>(i)</t>
  </si>
  <si>
    <t>Liquid/ Money Market</t>
  </si>
  <si>
    <t xml:space="preserve">Scheme names </t>
  </si>
  <si>
    <t>(a) Sub-Total</t>
  </si>
  <si>
    <t>(ii)</t>
  </si>
  <si>
    <t>Gilt</t>
  </si>
  <si>
    <t>(b) Sub-Total</t>
  </si>
  <si>
    <t>(iii)</t>
  </si>
  <si>
    <t>FMP</t>
  </si>
  <si>
    <t>(c) Sub-Total</t>
  </si>
  <si>
    <t>(iv)</t>
  </si>
  <si>
    <t>Debt (assured return)</t>
  </si>
  <si>
    <t xml:space="preserve"> (d) Sub-Total</t>
  </si>
  <si>
    <t>(v)</t>
  </si>
  <si>
    <t>Infrastructure Debt Funds</t>
  </si>
  <si>
    <t xml:space="preserve">IL&amp;FS Mutual Fund Infrastructure Debt Fund </t>
  </si>
  <si>
    <t xml:space="preserve"> (e) Sub-Total</t>
  </si>
  <si>
    <t>(vi)</t>
  </si>
  <si>
    <t>Other Debt Schemes</t>
  </si>
  <si>
    <t>(f) Sub-Total</t>
  </si>
  <si>
    <t>Grand Sub-Total (a+b+c+d+e+f)</t>
  </si>
  <si>
    <t>B</t>
  </si>
  <si>
    <t>GROWTH / EQUITY ORIENTED SCHEMES</t>
  </si>
  <si>
    <t>ELSS</t>
  </si>
  <si>
    <t>Others</t>
  </si>
  <si>
    <t>Grand Sub-Total (a+b)</t>
  </si>
  <si>
    <t>C</t>
  </si>
  <si>
    <t>BALANCED SCHEMES</t>
  </si>
  <si>
    <t>Balanced schemes</t>
  </si>
  <si>
    <t>Grand Sub-Total</t>
  </si>
  <si>
    <t>D</t>
  </si>
  <si>
    <t>EXCHANGE TRADED FUND</t>
  </si>
  <si>
    <t>GOLD ETF</t>
  </si>
  <si>
    <t xml:space="preserve">Other ETFs </t>
  </si>
  <si>
    <t>E</t>
  </si>
  <si>
    <t>FUND OF FUNDS INVESTING OVERSEAS</t>
  </si>
  <si>
    <t>Fund of funds investing overseas</t>
  </si>
  <si>
    <t>GRAND TOTAL (A+B+C+D+E)</t>
  </si>
  <si>
    <t>F</t>
  </si>
  <si>
    <t>Fund of Funds Scheme (Domestic)</t>
  </si>
  <si>
    <t xml:space="preserve">T15 : Top 15 cities as identified by AMFI </t>
  </si>
  <si>
    <t>Category of Investor</t>
  </si>
  <si>
    <t xml:space="preserve">B15 : Other than T15  </t>
  </si>
  <si>
    <t xml:space="preserve">1 : Retail Investor </t>
  </si>
  <si>
    <t>2 : Corporates</t>
  </si>
  <si>
    <t>I : Contribution of sponsor and its associates in AUM</t>
  </si>
  <si>
    <t>3 : Banks/FIs</t>
  </si>
  <si>
    <t>II : Contribution of other than sponsor and its associates in AUM</t>
  </si>
  <si>
    <t>4 : FIIs/FPIs</t>
  </si>
  <si>
    <t>5 : High Networth Individuals</t>
  </si>
  <si>
    <t>Table showing State wise /Union Territory wise contribution to AUM of category of schemes as on 30-September-2021</t>
  </si>
  <si>
    <t>IL&amp;FS Mutual Fund Infrastructure Debt Fund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</si>
  <si>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</si>
  <si>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</si>
  <si>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</si>
  <si>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</si>
  <si>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</si>
  <si>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</si>
  <si>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</si>
  <si>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</si>
  <si>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</si>
  <si>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</si>
  <si>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</si>
  <si>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</si>
  <si>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</si>
  <si>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</si>
  <si>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</si>
  <si>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</si>
  <si>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</si>
  <si>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</si>
  <si>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</si>
  <si>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</si>
  <si>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</si>
  <si>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</si>
  <si>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</si>
  <si>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</si>
  <si>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</si>
  <si>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</si>
  <si>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</si>
  <si>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</si>
  <si>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</si>
  <si>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</si>
  <si>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</si>
  <si>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</si>
  <si>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</si>
  <si>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</si>
  <si>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</si>
  <si>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</si>
  <si>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</si>
  <si>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Tripura</t>
  </si>
  <si>
    <t>Uttar Pradesh</t>
  </si>
  <si>
    <t>Uttarakhand</t>
  </si>
  <si>
    <t>West Bengal</t>
  </si>
  <si>
    <t xml:space="preserve">Note: Name of new states / union territories shall be added alphabetically  </t>
  </si>
  <si>
    <r>
      <t>(i)</t>
    </r>
    <r>
      <rPr>
        <b/>
        <sz val="7"/>
        <color indexed="8"/>
        <rFont val="Times New Roman"/>
        <family val="1"/>
      </rPr>
      <t xml:space="preserve">               </t>
    </r>
    <r>
      <rPr>
        <b/>
        <sz val="11"/>
        <color indexed="8"/>
        <rFont val="Arial"/>
        <family val="2"/>
      </rPr>
      <t>Revised format for disclosure of vote cast by Mutual Funds - during an individual quarter</t>
    </r>
  </si>
  <si>
    <t>Details of Votes cast during the quarter ended September, of the Financial year 2020-2021</t>
  </si>
  <si>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</si>
  <si>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</si>
  <si>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</si>
  <si>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</si>
  <si>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</si>
  <si>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</si>
  <si>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</si>
  <si>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</si>
  <si>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NA</t>
  </si>
  <si>
    <r>
      <t>(ii)</t>
    </r>
    <r>
      <rPr>
        <b/>
        <sz val="7"/>
        <color indexed="8"/>
        <rFont val="Times New Roman"/>
        <family val="1"/>
      </rPr>
      <t xml:space="preserve">             </t>
    </r>
    <r>
      <rPr>
        <b/>
        <sz val="11"/>
        <color indexed="8"/>
        <rFont val="Arial"/>
        <family val="2"/>
      </rPr>
      <t>Revised format for disclosure of voting by Mutual Funds/AMCs during a financial year</t>
    </r>
  </si>
  <si>
    <t>Details of Votes cast during the Financial year 2020-2021</t>
  </si>
  <si>
    <t>Quarter</t>
  </si>
  <si>
    <r>
      <t>(iii)</t>
    </r>
    <r>
      <rPr>
        <b/>
        <sz val="7"/>
        <color indexed="8"/>
        <rFont val="Times New Roman"/>
        <family val="1"/>
      </rPr>
      <t xml:space="preserve">           </t>
    </r>
    <r>
      <rPr>
        <b/>
        <sz val="11"/>
        <color indexed="8"/>
        <rFont val="Arial"/>
        <family val="2"/>
      </rPr>
      <t>Format of providing the summary of proxy votes cast by  Mutual Funds/AMCs</t>
    </r>
    <r>
      <rPr>
        <sz val="11"/>
        <color indexed="8"/>
        <rFont val="Arial"/>
        <family val="2"/>
      </rPr>
      <t xml:space="preserve"> </t>
    </r>
    <r>
      <rPr>
        <b/>
        <sz val="11"/>
        <color indexed="8"/>
        <rFont val="Arial"/>
        <family val="2"/>
      </rPr>
      <t>across all the investee</t>
    </r>
    <r>
      <rPr>
        <sz val="11"/>
        <color indexed="8"/>
        <rFont val="Arial"/>
        <family val="2"/>
      </rPr>
      <t xml:space="preserve"> </t>
    </r>
    <r>
      <rPr>
        <b/>
        <sz val="11"/>
        <color indexed="8"/>
        <rFont val="Arial"/>
        <family val="2"/>
      </rPr>
      <t>companies</t>
    </r>
  </si>
  <si>
    <t>Summary of Votes cast during the F.Y. 2020-2021</t>
  </si>
  <si>
    <t>F.Y.</t>
  </si>
  <si>
    <t xml:space="preserve">Total no. of resolutions </t>
  </si>
  <si>
    <t>Break-up of Vote decision</t>
  </si>
  <si>
    <t>For</t>
  </si>
  <si>
    <t>Against</t>
  </si>
  <si>
    <t>Abstained</t>
  </si>
  <si>
    <t xml:space="preserve">  </t>
  </si>
  <si>
    <t>#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t>
  </si>
  <si>
    <t>##      Nomenclature  of "Listed status of security" shall be strictly mentioned as  Listed, Unlisted, Awaiting Listing, Not Applicable</t>
  </si>
  <si>
    <t>$       Nomenclature  of "Type of scheme"  shall be strictly mentioned as Close ended, Open ended, Interval</t>
  </si>
  <si>
    <t>$$     All date formats should be in DD-MM-YYYY</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</si>
  <si>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</si>
  <si>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</si>
  <si>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</si>
  <si>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</si>
  <si>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</si>
  <si>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</si>
  <si>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</si>
  <si>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 applicable, otherwise keep it blank)</t>
  </si>
  <si>
    <t>Type of security #</t>
  </si>
  <si>
    <t>Most Conservative Rating  of Security at the time of transaction
(If applicable, otherwise keep it blank)</t>
  </si>
  <si>
    <t>Name of Rating Agency</t>
  </si>
  <si>
    <t>Transaction Type (Buy/Sell)</t>
  </si>
  <si>
    <t>Listed status of security ##</t>
  </si>
  <si>
    <t>Mutual Fund Name</t>
  </si>
  <si>
    <t>Type of Scheme $</t>
  </si>
  <si>
    <t>Final Maturity Date
$$</t>
  </si>
  <si>
    <t>Residual days to Final Maturity</t>
  </si>
  <si>
    <t>Deemed Maturity date
@</t>
  </si>
  <si>
    <t>Trade Date $$</t>
  </si>
  <si>
    <t>Settlement Date $$</t>
  </si>
  <si>
    <t>Quantity traded</t>
  </si>
  <si>
    <t>Face Value Per Unit
(In INR)</t>
  </si>
  <si>
    <t>Price at which Traded @@
(In INR)</t>
  </si>
  <si>
    <t>Total Interest Accrued for the transaction, if any
(In INR)</t>
  </si>
  <si>
    <t>Value of the Trade
 U={(Q*R*S/100)+T)</t>
  </si>
  <si>
    <t>Yield at which Traded*</t>
  </si>
  <si>
    <t>Yield at which Valued*
*</t>
  </si>
  <si>
    <t>Type of trade*
**</t>
  </si>
  <si>
    <t>TREPS 02-SEP-2021 DEPO 10</t>
  </si>
  <si>
    <t>INCBLO020921</t>
  </si>
  <si>
    <t>TREPS</t>
  </si>
  <si>
    <t>BUY</t>
  </si>
  <si>
    <t>Not Applicable</t>
  </si>
  <si>
    <t>IL&amp;FS IDF</t>
  </si>
  <si>
    <t>Close ended</t>
  </si>
  <si>
    <t>02-09-2021</t>
  </si>
  <si>
    <t>01-09-2021</t>
  </si>
  <si>
    <t>3.0400                                             N</t>
  </si>
  <si>
    <t>TREPS 06-SEP-2021 DEPO 10</t>
  </si>
  <si>
    <t>INCBLO060921</t>
  </si>
  <si>
    <t>06-09-2021</t>
  </si>
  <si>
    <t>3.0500                                             N</t>
  </si>
  <si>
    <t>ICICI Securities Ltd CP 12Apr22(ILFS)</t>
  </si>
  <si>
    <t>A1+</t>
  </si>
  <si>
    <t>CRISIL</t>
  </si>
  <si>
    <t>Listed</t>
  </si>
  <si>
    <t>12-04-2022</t>
  </si>
  <si>
    <t>03-09-2021</t>
  </si>
  <si>
    <t>Sharekhan Ltd 03-Mar-22 (ILFS)</t>
  </si>
  <si>
    <t>ICRA</t>
  </si>
  <si>
    <t>03-03-2022</t>
  </si>
  <si>
    <t>TREPS 07-SEP-2021 DEPO 10</t>
  </si>
  <si>
    <t>INCBLO070921</t>
  </si>
  <si>
    <t>07-09-2021</t>
  </si>
  <si>
    <t>3.0200                                             N</t>
  </si>
  <si>
    <t>TREPS 08-SEP-2021 DEPO 10</t>
  </si>
  <si>
    <t>INCBLO080921</t>
  </si>
  <si>
    <t>08-09-2021</t>
  </si>
  <si>
    <t>TREPS 09-SEP-2021 DEPO 10</t>
  </si>
  <si>
    <t>INCBLO090921</t>
  </si>
  <si>
    <t>09-09-2021</t>
  </si>
  <si>
    <t>3.0600                                             N</t>
  </si>
  <si>
    <t>TREPS 13-SEP-2021 DEPO 10</t>
  </si>
  <si>
    <t>INCBLO130921</t>
  </si>
  <si>
    <t>13-09-2021</t>
  </si>
  <si>
    <t>3.1900                                             N</t>
  </si>
  <si>
    <t>TREPS 14-SEP-2021 DEPO 10</t>
  </si>
  <si>
    <t>INCBLO140921</t>
  </si>
  <si>
    <t>14-09-2021</t>
  </si>
  <si>
    <t>Shrem Infra Structure Pvt Ltd 20Dec24</t>
  </si>
  <si>
    <t>Debentures</t>
  </si>
  <si>
    <t>AA</t>
  </si>
  <si>
    <t>IND</t>
  </si>
  <si>
    <t>20-12-2024</t>
  </si>
  <si>
    <t>NCD</t>
  </si>
  <si>
    <t>Shrem Infra Structure Pvt Ltd 31Mar2023</t>
  </si>
  <si>
    <t>31-03-2023</t>
  </si>
  <si>
    <t>TREPS 15-SEP-2021 DEPO 10</t>
  </si>
  <si>
    <t>INCBLO150921</t>
  </si>
  <si>
    <t>15-09-2021</t>
  </si>
  <si>
    <t>3.1800                                             N</t>
  </si>
  <si>
    <t>TREPS 16-SEP-2021 DEPO 10</t>
  </si>
  <si>
    <t>INCBLO160921</t>
  </si>
  <si>
    <t>16-09-2021</t>
  </si>
  <si>
    <t>3.2500                                             N</t>
  </si>
  <si>
    <t>TREPS 17-SEP-2021 DEPO 10</t>
  </si>
  <si>
    <t>INCBLO170921</t>
  </si>
  <si>
    <t>17-09-2021</t>
  </si>
  <si>
    <t>TREPS 20-SEP-2021 DEPO 10</t>
  </si>
  <si>
    <t>INCBLO200921</t>
  </si>
  <si>
    <t>20-09-2021</t>
  </si>
  <si>
    <t>3.2800                                             N</t>
  </si>
  <si>
    <t>TREPS 21-SEP-2021 DEPO 10</t>
  </si>
  <si>
    <t>INCBLO210921</t>
  </si>
  <si>
    <t>21-09-2021</t>
  </si>
  <si>
    <t>TREPS 22-SEP-2021 DEPO 10</t>
  </si>
  <si>
    <t>INCBLO220921</t>
  </si>
  <si>
    <t>22-09-2021</t>
  </si>
  <si>
    <t>3.3000                                             N</t>
  </si>
  <si>
    <t>TREPS 23-SEP-2021 DEPO 10</t>
  </si>
  <si>
    <t>INCBLO230921</t>
  </si>
  <si>
    <t>23-09-2021</t>
  </si>
  <si>
    <t>3.2900                                             N</t>
  </si>
  <si>
    <t>TREPS 24-SEP-2021 DEPO 10</t>
  </si>
  <si>
    <t>INCBLO240921</t>
  </si>
  <si>
    <t>24-09-2021</t>
  </si>
  <si>
    <t>TREPS 27-SEP-2021 DEPO 10</t>
  </si>
  <si>
    <t>INCBLO270921</t>
  </si>
  <si>
    <t>27-09-2021</t>
  </si>
  <si>
    <t>TREPS 28-SEP-2021 DEPO 10</t>
  </si>
  <si>
    <t>INCBLO280921</t>
  </si>
  <si>
    <t>28-09-2021</t>
  </si>
  <si>
    <t>3.2400                                             N</t>
  </si>
  <si>
    <t>TREPS 29-SEP-2021 DEPO 10</t>
  </si>
  <si>
    <t>INCBLO290921</t>
  </si>
  <si>
    <t>29-09-2021</t>
  </si>
  <si>
    <t>TREPS 30-SEP-2021 DEPO 10</t>
  </si>
  <si>
    <t>INCBLO300921</t>
  </si>
  <si>
    <t>30-09-2021</t>
  </si>
  <si>
    <t>3.3300                                             N</t>
  </si>
  <si>
    <t>TREPS 01-Oct-2021 DEPO 10</t>
  </si>
  <si>
    <t>INCBLO011021</t>
  </si>
  <si>
    <t>01-10-2021</t>
  </si>
  <si>
    <t>3.2000                                             N</t>
  </si>
  <si>
    <t>3.2300                                             N</t>
  </si>
  <si>
    <t>IL&amp;FS  Infrastructure Debt Fund Series 1C</t>
  </si>
  <si>
    <t>Half Yearly  Portfolio statement as on September 30, 2021</t>
  </si>
  <si>
    <t>(Pursuant to Regulation 59A of the SEBI (Mutual Funds) Regulations 1996)</t>
  </si>
  <si>
    <t>Rating</t>
  </si>
  <si>
    <r>
      <t>(</t>
    </r>
    <r>
      <rPr>
        <b/>
        <sz val="12"/>
        <color indexed="9"/>
        <rFont val="Rupee Foradian"/>
        <family val="2"/>
      </rPr>
      <t>`</t>
    </r>
    <r>
      <rPr>
        <b/>
        <sz val="12"/>
        <color indexed="9"/>
        <rFont val="Times New Roman"/>
        <family val="1"/>
      </rPr>
      <t xml:space="preserve"> In lakhs)</t>
    </r>
  </si>
  <si>
    <t>Debt Instrument-Listed / Awaiting listing</t>
  </si>
  <si>
    <t>Money Market Instruments</t>
  </si>
  <si>
    <t>Sector / Rating</t>
  </si>
  <si>
    <t>Percent</t>
  </si>
  <si>
    <t>Triparty Repo</t>
  </si>
  <si>
    <t>CRISIL A1+</t>
  </si>
  <si>
    <t>Triparty Repo Margin</t>
  </si>
  <si>
    <t>Notes:</t>
  </si>
  <si>
    <t xml:space="preserve">1.   Total amount of provisions made against the NPAs (security classified as default viz. Babcock Borsig Limited (ISIN: INE434K07019 and INE434K07027), Williamson Magor &amp; Co Ltd (ISIN - INE210A07014), GHV Hospitality (India) Pvt Ltd (ISIN-INE01F007012) &amp; IL&amp;FS Wind Energy Limited (ISIN-INE810V08015) </t>
  </si>
  <si>
    <t>14584.89 Lakhs</t>
  </si>
  <si>
    <r>
      <t xml:space="preserve">2.   NAV at the beginning of half year (in </t>
    </r>
    <r>
      <rPr>
        <sz val="12"/>
        <rFont val="Rupee Foradian"/>
        <family val="2"/>
      </rPr>
      <t>`</t>
    </r>
    <r>
      <rPr>
        <sz val="12"/>
        <rFont val="Times New Roman"/>
        <family val="1"/>
      </rPr>
      <t xml:space="preserve"> )</t>
    </r>
  </si>
  <si>
    <t xml:space="preserve">             Growth Option - Direct Plan</t>
  </si>
  <si>
    <t xml:space="preserve">             Dividend Payout Option - Direct Plan</t>
  </si>
  <si>
    <r>
      <t xml:space="preserve">3.   NAV at the End of half year (in </t>
    </r>
    <r>
      <rPr>
        <sz val="12"/>
        <rFont val="Rupee Foradian"/>
        <family val="2"/>
      </rPr>
      <t>`</t>
    </r>
    <r>
      <rPr>
        <sz val="12"/>
        <rFont val="Times New Roman"/>
        <family val="1"/>
      </rPr>
      <t xml:space="preserve"> )</t>
    </r>
  </si>
  <si>
    <t>4.   Exposure to derivative instrument at the end of the period</t>
  </si>
  <si>
    <t>Nil</t>
  </si>
  <si>
    <t>5.   Investment in foreign securities / overseas ETF(s) / ADRs / GDRs</t>
  </si>
  <si>
    <t>6.   Investment in short term deposit at the end of the period (In Lakhs)</t>
  </si>
  <si>
    <t>7.   Investment in repo in corporate debt securities (In Lakhs)</t>
  </si>
  <si>
    <t>8.   Average Portfolio Maturity</t>
  </si>
  <si>
    <t>459 Days</t>
  </si>
  <si>
    <t>9.   Total Dividend (net) declared during the period</t>
  </si>
  <si>
    <t>Plan/Option Name</t>
  </si>
  <si>
    <t>Individual &amp; HUF</t>
  </si>
  <si>
    <t>Dividend payout Option  - Direct Plan</t>
  </si>
  <si>
    <r>
      <t>Dividends are declared on face value of</t>
    </r>
    <r>
      <rPr>
        <sz val="12"/>
        <rFont val="Rupee Foradian"/>
        <family val="2"/>
      </rPr>
      <t xml:space="preserve"> `</t>
    </r>
    <r>
      <rPr>
        <sz val="12"/>
        <rFont val="Times New Roman"/>
        <family val="1"/>
      </rPr>
      <t xml:space="preserve"> 1,000,000 per unit. After distribution of dividend, the NAV falls to the extent of dividend and statutory levy (if applicable).</t>
    </r>
  </si>
  <si>
    <r>
      <t xml:space="preserve">10. Total Exposure to illiquid securities is 0.00% of the portfolio, i.e. </t>
    </r>
    <r>
      <rPr>
        <sz val="12"/>
        <rFont val="Rupee Foradian"/>
        <family val="2"/>
      </rPr>
      <t xml:space="preserve">` </t>
    </r>
    <r>
      <rPr>
        <sz val="12"/>
        <rFont val="Times New Roman"/>
        <family val="1"/>
      </rPr>
      <t>0.00 lakh</t>
    </r>
  </si>
  <si>
    <t>Mutual Fund investments are subject to market risks, read all scheme related documents carefully</t>
  </si>
  <si>
    <t>IL&amp;FS  Infrastructure Debt Fund Series 2A</t>
  </si>
  <si>
    <t>9293.75 Lakhs</t>
  </si>
  <si>
    <r>
      <t xml:space="preserve">2.   NAV at the beginning of half year (in </t>
    </r>
    <r>
      <rPr>
        <sz val="12"/>
        <rFont val="Rupee Foradian"/>
        <family val="2"/>
      </rPr>
      <t>`</t>
    </r>
    <r>
      <rPr>
        <sz val="12"/>
        <rFont val="Times New Roman"/>
        <family val="1"/>
      </rPr>
      <t xml:space="preserve"> )**</t>
    </r>
  </si>
  <si>
    <r>
      <t xml:space="preserve">3.   NAV at the End of half year (in </t>
    </r>
    <r>
      <rPr>
        <sz val="12"/>
        <rFont val="Rupee Foradian"/>
        <family val="2"/>
      </rPr>
      <t>`</t>
    </r>
    <r>
      <rPr>
        <sz val="12"/>
        <rFont val="Times New Roman"/>
        <family val="1"/>
      </rPr>
      <t xml:space="preserve"> )**</t>
    </r>
  </si>
  <si>
    <t xml:space="preserve">5.   Investment in foreign securities / overseas ETF(s) / ADRs / GDRs </t>
  </si>
  <si>
    <t>6.   Investment in short term deposit at the end of the month (In Lakhs)</t>
  </si>
  <si>
    <t>8.   Average Portfolio Maturity-will be calculated once units are fully paid-up</t>
  </si>
  <si>
    <t>** Scheme is partly paid as on September 30, 2021</t>
  </si>
  <si>
    <t>IL&amp;FS  Infrastructure Debt Fund Series 2B</t>
  </si>
  <si>
    <t>Half Yearly  Portfolio statement as on Septemeber 30, 2021</t>
  </si>
  <si>
    <t>5232.95 Lakhs</t>
  </si>
  <si>
    <r>
      <t xml:space="preserve">2.   NAV at the beginning of half year (in </t>
    </r>
    <r>
      <rPr>
        <sz val="12"/>
        <rFont val="Rupee Foradian"/>
        <family val="2"/>
      </rPr>
      <t>`</t>
    </r>
    <r>
      <rPr>
        <sz val="12"/>
        <rFont val="Times New Roman"/>
        <family val="1"/>
      </rPr>
      <t xml:space="preserve"> )*</t>
    </r>
  </si>
  <si>
    <r>
      <t xml:space="preserve">3.   NAV at the End of half year (in </t>
    </r>
    <r>
      <rPr>
        <sz val="12"/>
        <rFont val="Rupee Foradian"/>
        <family val="2"/>
      </rPr>
      <t>`</t>
    </r>
    <r>
      <rPr>
        <sz val="12"/>
        <rFont val="Times New Roman"/>
        <family val="1"/>
      </rPr>
      <t xml:space="preserve"> )*</t>
    </r>
  </si>
  <si>
    <t>6.   Investment in short term deposit at the end of the Period (In Lakhs)</t>
  </si>
  <si>
    <t>IL&amp;FS  Infrastructure Debt Fund Series 2C</t>
  </si>
  <si>
    <t>Debt instrument - listed / Awaiting listed</t>
  </si>
  <si>
    <t xml:space="preserve">1.   Total amount of provisions made against the NPAs (security classified as default viz. Babcock Borsig Limited (ISIN: INE434K07019 and INE434K07027), Williamson Magor &amp; Co Ltd (ISIN - INE210A07014) &amp; IL&amp;FS Wind Energy Limited (ISIN-INE810V08015) </t>
  </si>
  <si>
    <t>771.65 Lakhs</t>
  </si>
  <si>
    <t>5.    Investment in foreign securities / overseas ETF(s) / ADRs / GDRs</t>
  </si>
  <si>
    <t>IL&amp;FS  Infrastructure Debt Fund Series 3A</t>
  </si>
  <si>
    <t>Net Receivable/(Payable)</t>
  </si>
  <si>
    <t xml:space="preserve">1.   Total amount of provisions made against the NPAs (security classified as default viz. Babcock Borsig Limited (ISIN: INE434K07019 and INE434K07027) &amp; IL&amp;FS Wind Energy Limited (ISIN-INE810V08015) </t>
  </si>
  <si>
    <t>2129.45 Lakhs</t>
  </si>
  <si>
    <t xml:space="preserve">             Growth Option - Regular Plan</t>
  </si>
  <si>
    <t>138 Days</t>
  </si>
  <si>
    <r>
      <t xml:space="preserve">Dividends are declared on face value of </t>
    </r>
    <r>
      <rPr>
        <sz val="12"/>
        <rFont val="Rupee Foradian"/>
        <family val="2"/>
      </rPr>
      <t>`</t>
    </r>
    <r>
      <rPr>
        <sz val="12"/>
        <rFont val="Times New Roman"/>
        <family val="1"/>
      </rPr>
      <t xml:space="preserve"> 1,000,000 per unit. After distribution of dividend, the NAV falls to the extent of dividend and statutory levy              (if applicable).</t>
    </r>
  </si>
  <si>
    <t>IL&amp;FS  Infrastructure Debt Fund Series 3B</t>
  </si>
  <si>
    <t>1.   Total amount of provisions made against the NPAs (security classified as default viz. IL&amp;FS Wind Energy Limited (ISIN-INE810V08015) )</t>
  </si>
  <si>
    <t>1582.57 Lakhs</t>
  </si>
  <si>
    <t>574 Days</t>
  </si>
  <si>
    <r>
      <t xml:space="preserve">Dividends are declared on face value of </t>
    </r>
    <r>
      <rPr>
        <sz val="12"/>
        <rFont val="Rupee Foradian"/>
        <family val="2"/>
      </rPr>
      <t>`</t>
    </r>
    <r>
      <rPr>
        <sz val="12"/>
        <rFont val="Times New Roman"/>
        <family val="1"/>
      </rPr>
      <t xml:space="preserve"> 1,000,000 per unit. After distribution of dividend, the NAV falls to the extent of dividend and statutory levy (if applicable).</t>
    </r>
  </si>
  <si>
    <t>Asset Management Company: IL&amp;FS Infra Asset Management Limited (AMC)</t>
  </si>
  <si>
    <t>CIN: U65191MH2013PLC239438</t>
  </si>
  <si>
    <t>Registered Office: The IL&amp;FS Financial Centre, 8th Floor, Plot C-22, G Block, Bandra Kurla Complex, Bandra East, Mumbai-400051, India</t>
  </si>
  <si>
    <t>Website: www.ilfsinfrafund.com</t>
  </si>
  <si>
    <t>NOTICE No. 80/2021</t>
  </si>
  <si>
    <r>
      <t>NOTICE</t>
    </r>
    <r>
      <rPr>
        <sz val="11"/>
        <color theme="1"/>
        <rFont val="Calibri"/>
        <family val="2"/>
      </rPr>
      <t xml:space="preserve"> for Hosting of Half Yearly Portfolio Statement of Schemes of IL&amp;FS Mutual Fund (IDF) (‘the Fund’):</t>
    </r>
  </si>
  <si>
    <t>Notice is hereby given to investors of the Schemes of IL&amp;FS Mutual Fund (IDF) in accordance with Regulation 59(A) of SEBI (Mutual Funds) Regulations, 1996, read with SEBI circular dated June 5, 2018, the Half Yearly Portfolio Statement of the Schemes of the Fund for the period ended September 30, 2021 have been hosted on websites of the Fund i.e. www.ilfsinfrafund.com and on website of AMFI i.e. www.amfiindia.com. These disclosures are also sent to the investors directly at their email-id registered with the Fund.</t>
  </si>
  <si>
    <t>Unitholders can request for physical or electronic copy of the half yearly portfolio through telephone – (044) 61092495, by sending written request to Computer Age Management Services Pvt Ltd (CAMS) at 158, Rayala Towers, Tower I, 1st Floor, Anna Salai, Chennai - 600002 or by emailing at ilfs_idf@camsonline.com</t>
  </si>
  <si>
    <t xml:space="preserve">For IL&amp;FS Infra Asset Management Limited </t>
  </si>
  <si>
    <t>[Investment Manager to IL&amp;FS Mutual Fund (IDF)]</t>
  </si>
  <si>
    <t xml:space="preserve">Sd/- </t>
  </si>
  <si>
    <t>Date: April 9, 2021</t>
  </si>
  <si>
    <t xml:space="preserve">Authorised Signatories </t>
  </si>
  <si>
    <t>Place: Mumbai</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</si>
</sst>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409]dddd\,\ mmmm\ dd\,\ yyyy"/>
    <numFmt numFmtId="177" formatCode="yyyy\-mm\-dd"/>
    <numFmt numFmtId="178" formatCode="[$-409]h:mm:ss\ AM/PM"/>
    <numFmt numFmtId="179" formatCode="&quot;Yes&quot;;&quot;Yes&quot;;&quot;No&quot;"/>
    <numFmt numFmtId="180" formatCode="&quot;True&quot;;&quot;True&quot;;&quot;False&quot;"/>
    <numFmt numFmtId="181" formatCode="&quot;On&quot;;&quot;On&quot;;&quot;Off&quot;"/>
    <numFmt numFmtId="182" formatCode="[$€-2]\ #,##0.00_);[Red]\([$€-2]\ #,##0.00\)"/>
    <numFmt numFmtId="183" formatCode="[$-409]d\-mmm\-yy;@"/>
    <numFmt numFmtId="184" formatCode="#,##0.000000"/>
    <numFmt numFmtId="185" formatCode="#,##0_ ;\-#,##0\ "/>
    <numFmt numFmtId="186" formatCode="0.00\%"/>
    <numFmt numFmtId="187" formatCode="0.0%"/>
    <numFmt numFmtId="188" formatCode="_(* #,##0_);_(* \(#,##0\);_(* &quot;-&quot;??_);_(@_)"/>
    <numFmt numFmtId="189" formatCode="_ * #,##0_)_£_ ;_ * \(#,##0\)_£_ ;_ * &quot;-&quot;??_)_£_ ;_ @_ "/>
    <numFmt numFmtId="190" formatCode="0.0000"/>
    <numFmt numFmtId="191" formatCode="0.0000000"/>
    <numFmt numFmtId="192" formatCode="dd\-mm\-yyyy"/>
    <numFmt numFmtId="193" formatCode="0.000000"/>
    <numFmt numFmtId="194" formatCode="#,##0.000000000000_ ;\-#,##0.000000000000\ "/>
    <numFmt numFmtId="195" formatCode="#,##0.00_ ;\-#,##0.00\ "/>
    <numFmt numFmtId="196" formatCode="#,##0.0000"/>
    <numFmt numFmtId="197" formatCode="_(* #,##0.0000_);_(* \(#,##0.0000\);_(* &quot;-&quot;??_);_(@_)"/>
    <numFmt numFmtId="198" formatCode="#,##0.0000000_ ;\-#,##0.0000000\ "/>
    <numFmt numFmtId="199" formatCode="#,##0.0000000000000_ ;\-#,##0.0000000000000\ "/>
    <numFmt numFmtId="200" formatCode="_(* #,##0.000000_);_(* \(#,##0.000000\);_(* &quot;-&quot;??_);_(@_)"/>
  </numFmts>
  <fonts count="104">
    <font>
      <sz val="11"/>
      <color theme="1"/>
      <name val="Calibri"/>
      <family val="2"/>
    </font>
    <font>
      <sz val="11"/>
      <color indexed="8"/>
      <name val="Calibri"/>
      <family val="2"/>
    </font>
    <font>
      <b/>
      <sz val="10"/>
      <name val="Times New Roman"/>
      <family val="1"/>
    </font>
    <font>
      <sz val="10"/>
      <name val="Times New Roman"/>
      <family val="1"/>
    </font>
    <font>
      <sz val="10"/>
      <name val="Arial"/>
      <family val="2"/>
    </font>
    <font>
      <sz val="6"/>
      <name val="ＭＳ Ｐゴシック"/>
      <family val="3"/>
    </font>
    <font>
      <sz val="11"/>
      <color indexed="9"/>
      <name val="Calibri"/>
      <family val="2"/>
    </font>
    <font>
      <b/>
      <sz val="11"/>
      <color indexed="8"/>
      <name val="Calibri"/>
      <family val="2"/>
    </font>
    <font>
      <sz val="11"/>
      <name val="Calibri"/>
      <family val="2"/>
    </font>
    <font>
      <sz val="10"/>
      <name val="Mangal"/>
      <family val="2"/>
    </font>
    <font>
      <b/>
      <sz val="10"/>
      <color indexed="9"/>
      <name val="Arial"/>
      <family val="2"/>
    </font>
    <font>
      <b/>
      <sz val="10"/>
      <name val="Arial"/>
      <family val="2"/>
    </font>
    <font>
      <sz val="10"/>
      <name val="Tahoma"/>
      <family val="2"/>
    </font>
    <font>
      <b/>
      <sz val="10"/>
      <name val="Tahoma"/>
      <family val="2"/>
    </font>
    <font>
      <sz val="10"/>
      <color indexed="56"/>
      <name val="Tahoma"/>
      <family val="2"/>
    </font>
    <font>
      <b/>
      <sz val="10"/>
      <color indexed="9"/>
      <name val="Tahoma"/>
      <family val="2"/>
    </font>
    <font>
      <u val="single"/>
      <sz val="11"/>
      <color indexed="8"/>
      <name val="Calibri"/>
      <family val="2"/>
    </font>
    <font>
      <sz val="12"/>
      <name val="Times New Roman"/>
      <family val="1"/>
    </font>
    <font>
      <b/>
      <sz val="12"/>
      <color indexed="9"/>
      <name val="Times New Roman"/>
      <family val="1"/>
    </font>
    <font>
      <b/>
      <sz val="11"/>
      <color indexed="9"/>
      <name val="Times New Roman"/>
      <family val="1"/>
    </font>
    <font>
      <sz val="11"/>
      <name val="Times New Roman"/>
      <family val="1"/>
    </font>
    <font>
      <sz val="11"/>
      <color indexed="8"/>
      <name val="Times New Roman"/>
      <family val="1"/>
    </font>
    <font>
      <b/>
      <sz val="11"/>
      <color indexed="8"/>
      <name val="Times New Roman"/>
      <family val="1"/>
    </font>
    <font>
      <b/>
      <sz val="11"/>
      <name val="Times New Roman"/>
      <family val="1"/>
    </font>
    <font>
      <b/>
      <sz val="9"/>
      <color indexed="8"/>
      <name val="Times New Roman"/>
      <family val="1"/>
    </font>
    <font>
      <sz val="9"/>
      <color indexed="8"/>
      <name val="Times New Roman"/>
      <family val="1"/>
    </font>
    <font>
      <sz val="10"/>
      <color indexed="8"/>
      <name val="Times New Roman"/>
      <family val="1"/>
    </font>
    <font>
      <b/>
      <sz val="11"/>
      <name val="Trebuchet MS"/>
      <family val="2"/>
    </font>
    <font>
      <sz val="10"/>
      <name val="Trebuchet MS"/>
      <family val="2"/>
    </font>
    <font>
      <b/>
      <sz val="12"/>
      <name val="Trebuchet MS"/>
      <family val="2"/>
    </font>
    <font>
      <sz val="12"/>
      <name val="Trebuchet MS"/>
      <family val="2"/>
    </font>
    <font>
      <b/>
      <sz val="10"/>
      <name val="Trebuchet MS"/>
      <family val="2"/>
    </font>
    <font>
      <b/>
      <sz val="10"/>
      <color indexed="8"/>
      <name val="Arial"/>
      <family val="2"/>
    </font>
    <font>
      <i/>
      <sz val="10"/>
      <color indexed="8"/>
      <name val="Arial"/>
      <family val="2"/>
    </font>
    <font>
      <sz val="9"/>
      <color indexed="8"/>
      <name val="Arial"/>
      <family val="2"/>
    </font>
    <font>
      <b/>
      <sz val="11"/>
      <color indexed="8"/>
      <name val="Arial"/>
      <family val="2"/>
    </font>
    <font>
      <b/>
      <sz val="7"/>
      <color indexed="8"/>
      <name val="Times New Roman"/>
      <family val="1"/>
    </font>
    <font>
      <sz val="11"/>
      <color indexed="8"/>
      <name val="Arial"/>
      <family val="2"/>
    </font>
    <font>
      <sz val="8"/>
      <color indexed="8"/>
      <name val="Arial"/>
      <family val="2"/>
    </font>
    <font>
      <b/>
      <sz val="9"/>
      <name val="Calibri"/>
      <family val="2"/>
    </font>
    <font>
      <sz val="10"/>
      <color indexed="8"/>
      <name val="Verdana"/>
      <family val="2"/>
    </font>
    <font>
      <b/>
      <sz val="12"/>
      <color indexed="8"/>
      <name val="Times New Roman"/>
      <family val="1"/>
    </font>
    <font>
      <b/>
      <sz val="12"/>
      <color indexed="9"/>
      <name val="Rupee Foradian"/>
      <family val="2"/>
    </font>
    <font>
      <b/>
      <sz val="12"/>
      <name val="Times New Roman"/>
      <family val="1"/>
    </font>
    <font>
      <u val="single"/>
      <sz val="12"/>
      <name val="Times New Roman"/>
      <family val="1"/>
    </font>
    <font>
      <sz val="12"/>
      <name val="Rupee Foradian"/>
      <family val="2"/>
    </font>
    <font>
      <sz val="10"/>
      <name val="MS Sans Serif"/>
      <family val="2"/>
    </font>
    <font>
      <b/>
      <sz val="12"/>
      <color indexed="62"/>
      <name val="Times New Roman"/>
      <family val="1"/>
    </font>
    <font>
      <sz val="12"/>
      <color indexed="62"/>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sz val="11"/>
      <color indexed="63"/>
      <name val="Calibri"/>
      <family val="2"/>
    </font>
    <font>
      <b/>
      <sz val="10"/>
      <color indexed="8"/>
      <name val="Times New Roman"/>
      <family val="1"/>
    </font>
    <font>
      <sz val="12"/>
      <color indexed="8"/>
      <name val="Times New Roman"/>
      <family val="1"/>
    </font>
    <font>
      <b/>
      <u val="single"/>
      <sz val="12"/>
      <color indexed="8"/>
      <name val="Times New Roman"/>
      <family val="1"/>
    </font>
    <font>
      <sz val="10"/>
      <color indexed="8"/>
      <name val="Calibri"/>
      <family val="2"/>
    </font>
    <font>
      <b/>
      <sz val="8"/>
      <color indexed="8"/>
      <name val="Times New Roman"/>
      <family val="1"/>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11"/>
      <color rgb="FF222222"/>
      <name val="Calibri"/>
      <family val="2"/>
    </font>
    <font>
      <b/>
      <sz val="10"/>
      <color rgb="FF000000"/>
      <name val="Times New Roman"/>
      <family val="1"/>
    </font>
    <font>
      <sz val="12"/>
      <color rgb="FF000000"/>
      <name val="Times New Roman"/>
      <family val="1"/>
    </font>
    <font>
      <sz val="11"/>
      <color rgb="FF000000"/>
      <name val="Times New Roman"/>
      <family val="1"/>
    </font>
    <font>
      <b/>
      <u val="single"/>
      <sz val="12"/>
      <color theme="1"/>
      <name val="Times New Roman"/>
      <family val="1"/>
    </font>
    <font>
      <sz val="10"/>
      <color theme="1"/>
      <name val="Times New Roman"/>
      <family val="1"/>
    </font>
    <font>
      <sz val="10"/>
      <color theme="1"/>
      <name val="Calibri"/>
      <family val="2"/>
    </font>
    <font>
      <sz val="11"/>
      <color rgb="FF000000"/>
      <name val="Arial"/>
      <family val="2"/>
    </font>
    <font>
      <b/>
      <sz val="12"/>
      <color theme="0"/>
      <name val="Times New Roman"/>
      <family val="1"/>
    </font>
    <font>
      <b/>
      <sz val="12"/>
      <color theme="1"/>
      <name val="Times New Roman"/>
      <family val="1"/>
    </font>
    <font>
      <sz val="12"/>
      <color theme="1"/>
      <name val="Times New Roman"/>
      <family val="1"/>
    </font>
    <font>
      <b/>
      <sz val="8"/>
      <color theme="1"/>
      <name val="Times New Roman"/>
      <family val="1"/>
    </font>
    <font>
      <b/>
      <sz val="12"/>
      <color theme="1"/>
      <name val="Arial"/>
      <family val="2"/>
    </font>
    <font>
      <b/>
      <sz val="11"/>
      <color rgb="FF000000"/>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23"/>
        <bgColor indexed="64"/>
      </patternFill>
    </fill>
    <fill>
      <patternFill patternType="solid">
        <fgColor indexed="62"/>
        <bgColor indexed="64"/>
      </patternFill>
    </fill>
    <fill>
      <patternFill patternType="solid">
        <fgColor theme="6" tint="0.5999900102615356"/>
        <bgColor indexed="64"/>
      </patternFill>
    </fill>
    <fill>
      <patternFill patternType="solid">
        <fgColor theme="1"/>
        <bgColor indexed="64"/>
      </patternFill>
    </fill>
    <fill>
      <patternFill patternType="solid">
        <fgColor indexed="8"/>
        <bgColor indexed="64"/>
      </patternFill>
    </fill>
    <fill>
      <patternFill patternType="solid">
        <fgColor theme="0" tint="-0.4999699890613556"/>
        <bgColor indexed="64"/>
      </patternFill>
    </fill>
    <fill>
      <patternFill patternType="solid">
        <fgColor theme="1" tint="0.49998000264167786"/>
        <bgColor indexed="64"/>
      </patternFill>
    </fill>
    <fill>
      <patternFill patternType="solid">
        <fgColor indexed="29"/>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18"/>
      </left>
      <right style="thin">
        <color indexed="18"/>
      </right>
      <top>
        <color indexed="63"/>
      </top>
      <bottom style="thin">
        <color indexed="18"/>
      </bottom>
    </border>
    <border>
      <left style="thin">
        <color indexed="18"/>
      </left>
      <right style="thin">
        <color indexed="18"/>
      </right>
      <top style="thin">
        <color indexed="18"/>
      </top>
      <bottom style="thin">
        <color indexed="18"/>
      </bottom>
    </border>
    <border>
      <left style="thin"/>
      <right/>
      <top style="thin"/>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medium"/>
      <top style="thin"/>
      <bottom style="thin"/>
    </border>
    <border>
      <left/>
      <right style="medium"/>
      <top style="thin"/>
      <bottom style="thin"/>
    </border>
    <border>
      <left/>
      <right style="thin"/>
      <top style="thin"/>
      <bottom style="thin"/>
    </border>
    <border>
      <left style="medium"/>
      <right style="medium"/>
      <top style="thin"/>
      <bottom style="medium"/>
    </border>
    <border>
      <left style="medium"/>
      <right style="medium"/>
      <top/>
      <bottom style="medium"/>
    </border>
    <border>
      <left/>
      <right style="medium"/>
      <top/>
      <bottom style="medium"/>
    </border>
    <border>
      <left/>
      <right style="medium">
        <color rgb="FF000000"/>
      </right>
      <top/>
      <bottom style="medium">
        <color rgb="FF000000"/>
      </bottom>
    </border>
    <border>
      <left style="medium">
        <color rgb="FF000000"/>
      </left>
      <right style="medium">
        <color rgb="FF000000"/>
      </right>
      <top/>
      <bottom style="medium">
        <color rgb="FF000000"/>
      </bottom>
    </border>
    <border>
      <left style="thin"/>
      <right/>
      <top/>
      <bottom/>
    </border>
    <border>
      <left/>
      <right style="thin"/>
      <top/>
      <bottom/>
    </border>
    <border>
      <left/>
      <right style="medium"/>
      <top/>
      <bottom/>
    </border>
    <border>
      <left/>
      <right/>
      <top style="thin"/>
      <bottom style="thin"/>
    </border>
    <border>
      <left style="thin"/>
      <right/>
      <top style="thin"/>
      <bottom/>
    </border>
    <border>
      <left/>
      <right/>
      <top style="thin"/>
      <bottom/>
    </border>
    <border>
      <left/>
      <right style="thin"/>
      <top style="thin"/>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medium"/>
      <right style="medium"/>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thin"/>
    </border>
    <border>
      <left/>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top style="medium"/>
      <bottom style="medium"/>
    </border>
    <border>
      <left/>
      <right/>
      <top style="medium"/>
      <bottom style="medium"/>
    </border>
    <border>
      <left/>
      <right style="medium"/>
      <top style="medium"/>
      <bottom style="medium"/>
    </border>
    <border>
      <left/>
      <right style="medium">
        <color rgb="FF000000"/>
      </right>
      <top style="medium"/>
      <bottom style="mediu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0"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28"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9" borderId="1" applyNumberFormat="0" applyAlignment="0" applyProtection="0"/>
    <xf numFmtId="0" fontId="84" fillId="0" borderId="6" applyNumberFormat="0" applyFill="0" applyAlignment="0" applyProtection="0"/>
    <xf numFmtId="0" fontId="85" fillId="30" borderId="0" applyNumberFormat="0" applyBorder="0" applyAlignment="0" applyProtection="0"/>
    <xf numFmtId="0" fontId="4" fillId="0" borderId="0">
      <alignment/>
      <protection/>
    </xf>
    <xf numFmtId="0" fontId="4" fillId="0" borderId="0">
      <alignment/>
      <protection/>
    </xf>
    <xf numFmtId="0" fontId="9" fillId="0" borderId="0" applyNumberFormat="0" applyFill="0" applyBorder="0" applyProtection="0">
      <alignment/>
    </xf>
    <xf numFmtId="0" fontId="0" fillId="0" borderId="0">
      <alignment/>
      <protection/>
    </xf>
    <xf numFmtId="39" fontId="46" fillId="0" borderId="0">
      <alignment/>
      <protection/>
    </xf>
    <xf numFmtId="0" fontId="4" fillId="0" borderId="0">
      <alignment/>
      <protection/>
    </xf>
    <xf numFmtId="0" fontId="1" fillId="31" borderId="7" applyNumberFormat="0" applyFont="0" applyAlignment="0" applyProtection="0"/>
    <xf numFmtId="0" fontId="86" fillId="26"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444">
    <xf numFmtId="0" fontId="0" fillId="0" borderId="0" xfId="0" applyFont="1" applyAlignment="1">
      <alignment/>
    </xf>
    <xf numFmtId="0" fontId="2" fillId="32" borderId="10" xfId="0" applyFont="1" applyFill="1" applyBorder="1" applyAlignment="1">
      <alignment/>
    </xf>
    <xf numFmtId="0" fontId="3" fillId="32" borderId="10" xfId="0" applyFont="1" applyFill="1" applyBorder="1" applyAlignment="1">
      <alignment/>
    </xf>
    <xf numFmtId="0" fontId="2" fillId="0" borderId="0" xfId="0" applyFont="1" applyAlignment="1">
      <alignment/>
    </xf>
    <xf numFmtId="0" fontId="3" fillId="0" borderId="0" xfId="0" applyFont="1" applyAlignment="1">
      <alignment/>
    </xf>
    <xf numFmtId="0" fontId="3" fillId="32" borderId="10" xfId="0" applyFont="1" applyFill="1" applyBorder="1" applyAlignment="1">
      <alignment wrapText="1"/>
    </xf>
    <xf numFmtId="0" fontId="3" fillId="32" borderId="10" xfId="65" applyFont="1" applyFill="1" applyBorder="1">
      <alignment/>
      <protection/>
    </xf>
    <xf numFmtId="15" fontId="3" fillId="32" borderId="10" xfId="65" applyNumberFormat="1" applyFont="1" applyFill="1" applyBorder="1" applyAlignment="1">
      <alignment horizontal="left"/>
      <protection/>
    </xf>
    <xf numFmtId="0" fontId="2" fillId="33" borderId="11" xfId="0" applyFont="1" applyFill="1" applyBorder="1" applyAlignment="1">
      <alignment vertical="top"/>
    </xf>
    <xf numFmtId="0" fontId="0" fillId="0" borderId="10" xfId="0" applyBorder="1" applyAlignment="1">
      <alignment horizontal="left" vertical="top" wrapText="1"/>
    </xf>
    <xf numFmtId="0" fontId="7" fillId="0" borderId="0" xfId="0" applyFont="1" applyAlignment="1">
      <alignment horizontal="right" wrapText="1"/>
    </xf>
    <xf numFmtId="0" fontId="8" fillId="0" borderId="0" xfId="0" applyFont="1" applyFill="1" applyAlignment="1">
      <alignment/>
    </xf>
    <xf numFmtId="0" fontId="0" fillId="0" borderId="0" xfId="0" applyAlignment="1">
      <alignment horizontal="right" wrapText="1"/>
    </xf>
    <xf numFmtId="0" fontId="0" fillId="0" borderId="12" xfId="0" applyFont="1" applyBorder="1" applyAlignment="1">
      <alignment horizontal="left" vertical="center"/>
    </xf>
    <xf numFmtId="49" fontId="11" fillId="34" borderId="11" xfId="62" applyNumberFormat="1" applyFont="1" applyFill="1" applyBorder="1" applyAlignment="1" applyProtection="1">
      <alignment horizontal="right" wrapText="1"/>
      <protection/>
    </xf>
    <xf numFmtId="49" fontId="11" fillId="34" borderId="11" xfId="62" applyNumberFormat="1" applyFont="1" applyFill="1" applyBorder="1" applyAlignment="1" applyProtection="1">
      <alignment horizontal="left" wrapText="1"/>
      <protection/>
    </xf>
    <xf numFmtId="49" fontId="11" fillId="34" borderId="11" xfId="62" applyNumberFormat="1" applyFont="1" applyFill="1" applyBorder="1" applyAlignment="1" applyProtection="1">
      <alignment horizontal="center" wrapText="1"/>
      <protection/>
    </xf>
    <xf numFmtId="3" fontId="11" fillId="34" borderId="11" xfId="62" applyNumberFormat="1" applyFont="1" applyFill="1" applyBorder="1" applyAlignment="1" applyProtection="1">
      <alignment horizontal="right" wrapText="1"/>
      <protection/>
    </xf>
    <xf numFmtId="4" fontId="11" fillId="34" borderId="11" xfId="62" applyNumberFormat="1" applyFont="1" applyFill="1" applyBorder="1" applyAlignment="1" applyProtection="1">
      <alignment horizontal="right" wrapText="1"/>
      <protection/>
    </xf>
    <xf numFmtId="0" fontId="12" fillId="0" borderId="13" xfId="0" applyFont="1" applyFill="1" applyBorder="1" applyAlignment="1">
      <alignment horizontal="right" wrapText="1"/>
    </xf>
    <xf numFmtId="49" fontId="11" fillId="34" borderId="11" xfId="62" applyNumberFormat="1" applyFont="1" applyFill="1" applyBorder="1" applyAlignment="1" applyProtection="1">
      <alignment horizontal="left" wrapText="1"/>
      <protection/>
    </xf>
    <xf numFmtId="0" fontId="12" fillId="0" borderId="13" xfId="0" applyNumberFormat="1" applyFont="1" applyFill="1" applyBorder="1" applyAlignment="1">
      <alignment horizontal="left" wrapText="1"/>
    </xf>
    <xf numFmtId="4" fontId="12" fillId="0" borderId="13" xfId="0" applyNumberFormat="1" applyFont="1" applyFill="1" applyBorder="1" applyAlignment="1">
      <alignment horizontal="right" wrapText="1"/>
    </xf>
    <xf numFmtId="39" fontId="12" fillId="0" borderId="13" xfId="0" applyNumberFormat="1" applyFont="1" applyFill="1" applyBorder="1" applyAlignment="1">
      <alignment horizontal="right" wrapText="1"/>
    </xf>
    <xf numFmtId="0" fontId="12" fillId="0" borderId="13" xfId="0" applyFont="1" applyFill="1" applyBorder="1" applyAlignment="1">
      <alignment horizontal="left" wrapText="1"/>
    </xf>
    <xf numFmtId="10" fontId="12" fillId="0" borderId="13" xfId="0" applyNumberFormat="1" applyFont="1" applyFill="1" applyBorder="1" applyAlignment="1">
      <alignment horizontal="right" wrapText="1"/>
    </xf>
    <xf numFmtId="0" fontId="12" fillId="0" borderId="14" xfId="0" applyFont="1" applyFill="1" applyBorder="1" applyAlignment="1">
      <alignment horizontal="right" wrapText="1"/>
    </xf>
    <xf numFmtId="2" fontId="12" fillId="0" borderId="14" xfId="0" applyNumberFormat="1" applyFont="1" applyFill="1" applyBorder="1" applyAlignment="1">
      <alignment horizontal="right"/>
    </xf>
    <xf numFmtId="184" fontId="12" fillId="0" borderId="14" xfId="0" applyNumberFormat="1" applyFont="1" applyFill="1" applyBorder="1" applyAlignment="1">
      <alignment horizontal="right" wrapText="1"/>
    </xf>
    <xf numFmtId="0" fontId="13" fillId="0" borderId="14" xfId="0" applyNumberFormat="1" applyFont="1" applyFill="1" applyBorder="1" applyAlignment="1">
      <alignment/>
    </xf>
    <xf numFmtId="4" fontId="12" fillId="0" borderId="14" xfId="0" applyNumberFormat="1" applyFont="1" applyFill="1" applyBorder="1" applyAlignment="1">
      <alignment/>
    </xf>
    <xf numFmtId="185" fontId="12" fillId="0" borderId="14" xfId="0" applyNumberFormat="1" applyFont="1" applyFill="1" applyBorder="1" applyAlignment="1">
      <alignment horizontal="right"/>
    </xf>
    <xf numFmtId="186" fontId="12" fillId="0" borderId="13" xfId="0" applyNumberFormat="1" applyFont="1" applyFill="1" applyBorder="1" applyAlignment="1">
      <alignment horizontal="right" wrapText="1"/>
    </xf>
    <xf numFmtId="4" fontId="12" fillId="35" borderId="13" xfId="0" applyNumberFormat="1" applyFont="1" applyFill="1" applyBorder="1" applyAlignment="1">
      <alignment horizontal="right" wrapText="1"/>
    </xf>
    <xf numFmtId="186" fontId="12" fillId="35" borderId="13" xfId="0" applyNumberFormat="1" applyFont="1" applyFill="1" applyBorder="1" applyAlignment="1">
      <alignment horizontal="right" wrapText="1"/>
    </xf>
    <xf numFmtId="0" fontId="12" fillId="32" borderId="14" xfId="0" applyFont="1" applyFill="1" applyBorder="1" applyAlignment="1">
      <alignment horizontal="right" wrapText="1"/>
    </xf>
    <xf numFmtId="0" fontId="13" fillId="32" borderId="14" xfId="0" applyNumberFormat="1" applyFont="1" applyFill="1" applyBorder="1" applyAlignment="1">
      <alignment wrapText="1"/>
    </xf>
    <xf numFmtId="2" fontId="12" fillId="32" borderId="14" xfId="0" applyNumberFormat="1" applyFont="1" applyFill="1" applyBorder="1" applyAlignment="1">
      <alignment horizontal="right"/>
    </xf>
    <xf numFmtId="4" fontId="12" fillId="32" borderId="13" xfId="0" applyNumberFormat="1" applyFont="1" applyFill="1" applyBorder="1" applyAlignment="1">
      <alignment horizontal="right" wrapText="1"/>
    </xf>
    <xf numFmtId="186" fontId="12" fillId="32" borderId="13" xfId="0" applyNumberFormat="1" applyFont="1" applyFill="1" applyBorder="1" applyAlignment="1">
      <alignment horizontal="right" wrapText="1"/>
    </xf>
    <xf numFmtId="49" fontId="10" fillId="36" borderId="11" xfId="62" applyNumberFormat="1" applyFont="1" applyFill="1" applyBorder="1" applyAlignment="1" applyProtection="1">
      <alignment horizontal="right" wrapText="1"/>
      <protection/>
    </xf>
    <xf numFmtId="49" fontId="10" fillId="36" borderId="11" xfId="62" applyNumberFormat="1" applyFont="1" applyFill="1" applyBorder="1" applyAlignment="1" applyProtection="1">
      <alignment horizontal="left" wrapText="1"/>
      <protection/>
    </xf>
    <xf numFmtId="49" fontId="10" fillId="36" borderId="11" xfId="62" applyNumberFormat="1" applyFont="1" applyFill="1" applyBorder="1" applyAlignment="1" applyProtection="1">
      <alignment horizontal="center" wrapText="1"/>
      <protection/>
    </xf>
    <xf numFmtId="4" fontId="10" fillId="36" borderId="11" xfId="62" applyNumberFormat="1" applyFont="1" applyFill="1" applyBorder="1" applyAlignment="1" applyProtection="1">
      <alignment horizontal="right" wrapText="1"/>
      <protection/>
    </xf>
    <xf numFmtId="184" fontId="12" fillId="32" borderId="14" xfId="0" applyNumberFormat="1" applyFont="1" applyFill="1" applyBorder="1" applyAlignment="1">
      <alignment horizontal="right" wrapText="1"/>
    </xf>
    <xf numFmtId="0" fontId="13" fillId="32" borderId="14" xfId="0" applyNumberFormat="1" applyFont="1" applyFill="1" applyBorder="1" applyAlignment="1">
      <alignment/>
    </xf>
    <xf numFmtId="0" fontId="14" fillId="35" borderId="14" xfId="0" applyFont="1" applyFill="1" applyBorder="1" applyAlignment="1">
      <alignment horizontal="right" wrapText="1"/>
    </xf>
    <xf numFmtId="0" fontId="14" fillId="35" borderId="14" xfId="0" applyFont="1" applyFill="1" applyBorder="1" applyAlignment="1">
      <alignment/>
    </xf>
    <xf numFmtId="0" fontId="15" fillId="35" borderId="14" xfId="0" applyFont="1" applyFill="1" applyBorder="1" applyAlignment="1">
      <alignment/>
    </xf>
    <xf numFmtId="3" fontId="10" fillId="36" borderId="11" xfId="62" applyNumberFormat="1" applyFont="1" applyFill="1" applyBorder="1" applyAlignment="1" applyProtection="1">
      <alignment horizontal="center" wrapText="1"/>
      <protection/>
    </xf>
    <xf numFmtId="0" fontId="12" fillId="0" borderId="13" xfId="0" applyFont="1" applyFill="1" applyBorder="1" applyAlignment="1">
      <alignment horizontal="right"/>
    </xf>
    <xf numFmtId="49" fontId="11" fillId="34" borderId="11" xfId="62" applyNumberFormat="1" applyFont="1" applyFill="1" applyBorder="1" applyAlignment="1" applyProtection="1">
      <alignment horizontal="left"/>
      <protection/>
    </xf>
    <xf numFmtId="0" fontId="12" fillId="0" borderId="13" xfId="0" applyNumberFormat="1" applyFont="1" applyFill="1" applyBorder="1" applyAlignment="1">
      <alignment horizontal="left"/>
    </xf>
    <xf numFmtId="4" fontId="12" fillId="0" borderId="13" xfId="0" applyNumberFormat="1" applyFont="1" applyFill="1" applyBorder="1" applyAlignment="1">
      <alignment horizontal="right"/>
    </xf>
    <xf numFmtId="186" fontId="12" fillId="0" borderId="13" xfId="0" applyNumberFormat="1" applyFont="1" applyFill="1" applyBorder="1" applyAlignment="1">
      <alignment horizontal="right"/>
    </xf>
    <xf numFmtId="0" fontId="12" fillId="0" borderId="13" xfId="0" applyFont="1" applyFill="1" applyBorder="1" applyAlignment="1">
      <alignment horizontal="left"/>
    </xf>
    <xf numFmtId="10" fontId="12" fillId="0" borderId="13" xfId="68" applyNumberFormat="1" applyFont="1" applyFill="1" applyBorder="1" applyAlignment="1">
      <alignment horizontal="right" wrapText="1"/>
    </xf>
    <xf numFmtId="0" fontId="0" fillId="0" borderId="15" xfId="0" applyBorder="1" applyAlignment="1">
      <alignment vertical="top"/>
    </xf>
    <xf numFmtId="0" fontId="8" fillId="0" borderId="0" xfId="0" applyFont="1" applyAlignment="1">
      <alignment/>
    </xf>
    <xf numFmtId="0" fontId="12" fillId="0" borderId="13" xfId="0" applyFont="1" applyBorder="1" applyAlignment="1">
      <alignment horizontal="right" wrapText="1"/>
    </xf>
    <xf numFmtId="0" fontId="12" fillId="0" borderId="13" xfId="0" applyFont="1" applyBorder="1" applyAlignment="1">
      <alignment horizontal="left" wrapText="1"/>
    </xf>
    <xf numFmtId="4" fontId="12" fillId="0" borderId="13" xfId="0" applyNumberFormat="1" applyFont="1" applyBorder="1" applyAlignment="1">
      <alignment horizontal="right" wrapText="1"/>
    </xf>
    <xf numFmtId="4" fontId="13" fillId="0" borderId="13" xfId="0" applyNumberFormat="1" applyFont="1" applyBorder="1" applyAlignment="1">
      <alignment horizontal="right" wrapText="1"/>
    </xf>
    <xf numFmtId="39" fontId="12" fillId="0" borderId="13" xfId="0" applyNumberFormat="1" applyFont="1" applyBorder="1" applyAlignment="1">
      <alignment horizontal="right" wrapText="1"/>
    </xf>
    <xf numFmtId="186" fontId="12" fillId="0" borderId="13" xfId="0" applyNumberFormat="1" applyFont="1" applyBorder="1" applyAlignment="1">
      <alignment horizontal="right" wrapText="1"/>
    </xf>
    <xf numFmtId="10" fontId="12" fillId="0" borderId="13" xfId="0" applyNumberFormat="1" applyFont="1" applyBorder="1" applyAlignment="1">
      <alignment horizontal="right" wrapText="1"/>
    </xf>
    <xf numFmtId="0" fontId="12" fillId="0" borderId="13" xfId="0" applyFont="1" applyBorder="1" applyAlignment="1">
      <alignment horizontal="right"/>
    </xf>
    <xf numFmtId="0" fontId="12" fillId="0" borderId="13" xfId="0" applyFont="1" applyBorder="1" applyAlignment="1">
      <alignment horizontal="left"/>
    </xf>
    <xf numFmtId="4" fontId="12" fillId="0" borderId="13" xfId="0" applyNumberFormat="1" applyFont="1" applyBorder="1" applyAlignment="1">
      <alignment horizontal="right"/>
    </xf>
    <xf numFmtId="186" fontId="12" fillId="0" borderId="13" xfId="0" applyNumberFormat="1" applyFont="1" applyBorder="1" applyAlignment="1">
      <alignment horizontal="right"/>
    </xf>
    <xf numFmtId="0" fontId="13" fillId="32" borderId="14" xfId="0" applyFont="1" applyFill="1" applyBorder="1" applyAlignment="1">
      <alignment wrapText="1"/>
    </xf>
    <xf numFmtId="10" fontId="12" fillId="0" borderId="13" xfId="68" applyNumberFormat="1" applyFont="1" applyFill="1" applyBorder="1" applyAlignment="1">
      <alignment horizontal="right"/>
    </xf>
    <xf numFmtId="0" fontId="12" fillId="0" borderId="14" xfId="0" applyFont="1" applyBorder="1" applyAlignment="1">
      <alignment horizontal="right" wrapText="1"/>
    </xf>
    <xf numFmtId="0" fontId="13" fillId="0" borderId="14" xfId="0" applyFont="1" applyBorder="1" applyAlignment="1">
      <alignment/>
    </xf>
    <xf numFmtId="2" fontId="12" fillId="0" borderId="14" xfId="0" applyNumberFormat="1" applyFont="1" applyBorder="1" applyAlignment="1">
      <alignment horizontal="right"/>
    </xf>
    <xf numFmtId="184" fontId="12" fillId="0" borderId="14" xfId="0" applyNumberFormat="1" applyFont="1" applyBorder="1" applyAlignment="1">
      <alignment horizontal="right" wrapText="1"/>
    </xf>
    <xf numFmtId="4" fontId="12" fillId="0" borderId="14" xfId="0" applyNumberFormat="1" applyFont="1" applyBorder="1" applyAlignment="1">
      <alignment/>
    </xf>
    <xf numFmtId="185" fontId="12" fillId="0" borderId="14" xfId="0" applyNumberFormat="1" applyFont="1" applyBorder="1" applyAlignment="1">
      <alignment horizontal="right"/>
    </xf>
    <xf numFmtId="0" fontId="13" fillId="32" borderId="14" xfId="0" applyFont="1" applyFill="1" applyBorder="1" applyAlignment="1">
      <alignment/>
    </xf>
    <xf numFmtId="0" fontId="90" fillId="0" borderId="0" xfId="0" applyFont="1" applyAlignment="1">
      <alignment vertical="top"/>
    </xf>
    <xf numFmtId="0" fontId="90" fillId="0" borderId="0" xfId="0" applyFont="1" applyAlignment="1">
      <alignment/>
    </xf>
    <xf numFmtId="10" fontId="0" fillId="0" borderId="16" xfId="0" applyNumberFormat="1" applyBorder="1" applyAlignment="1">
      <alignment/>
    </xf>
    <xf numFmtId="0" fontId="0" fillId="0" borderId="0" xfId="0" applyAlignment="1">
      <alignment/>
    </xf>
    <xf numFmtId="10" fontId="12" fillId="0" borderId="13" xfId="69" applyNumberFormat="1" applyFont="1" applyFill="1" applyBorder="1" applyAlignment="1">
      <alignment horizontal="right" wrapText="1"/>
    </xf>
    <xf numFmtId="0" fontId="0" fillId="0" borderId="15" xfId="0" applyBorder="1" applyAlignment="1">
      <alignment vertical="top"/>
    </xf>
    <xf numFmtId="0" fontId="90" fillId="0" borderId="0" xfId="0" applyFont="1" applyAlignment="1">
      <alignment vertical="top"/>
    </xf>
    <xf numFmtId="0" fontId="7" fillId="0" borderId="10" xfId="0" applyFont="1" applyBorder="1" applyAlignment="1">
      <alignment horizontal="center"/>
    </xf>
    <xf numFmtId="17" fontId="7" fillId="0" borderId="10" xfId="0" applyNumberFormat="1" applyFont="1" applyBorder="1" applyAlignment="1">
      <alignment horizontal="center"/>
    </xf>
    <xf numFmtId="0" fontId="0" fillId="0" borderId="10" xfId="0" applyBorder="1" applyAlignment="1">
      <alignment/>
    </xf>
    <xf numFmtId="188" fontId="1" fillId="0" borderId="10" xfId="42" applyNumberFormat="1" applyFont="1" applyBorder="1" applyAlignment="1">
      <alignment/>
    </xf>
    <xf numFmtId="0" fontId="16" fillId="0" borderId="0" xfId="0" applyFont="1" applyAlignment="1">
      <alignment/>
    </xf>
    <xf numFmtId="0" fontId="17" fillId="0" borderId="0" xfId="61" applyFont="1" applyAlignment="1">
      <alignment horizontal="center" vertical="top" wrapText="1"/>
      <protection/>
    </xf>
    <xf numFmtId="189" fontId="18" fillId="0" borderId="0" xfId="45" applyNumberFormat="1" applyFont="1" applyFill="1" applyBorder="1" applyAlignment="1">
      <alignment horizontal="center" vertical="top" wrapText="1"/>
    </xf>
    <xf numFmtId="39" fontId="19" fillId="37" borderId="10" xfId="45" applyNumberFormat="1" applyFont="1" applyFill="1" applyBorder="1" applyAlignment="1">
      <alignment horizontal="center" vertical="top" wrapText="1"/>
    </xf>
    <xf numFmtId="0" fontId="20" fillId="0" borderId="10" xfId="61" applyFont="1" applyBorder="1">
      <alignment/>
      <protection/>
    </xf>
    <xf numFmtId="188" fontId="20" fillId="0" borderId="10" xfId="45" applyNumberFormat="1" applyFont="1" applyFill="1" applyBorder="1" applyAlignment="1">
      <alignment/>
    </xf>
    <xf numFmtId="39" fontId="20" fillId="0" borderId="10" xfId="61" applyNumberFormat="1" applyFont="1" applyBorder="1">
      <alignment/>
      <protection/>
    </xf>
    <xf numFmtId="10" fontId="20" fillId="0" borderId="10" xfId="61" applyNumberFormat="1" applyFont="1" applyBorder="1">
      <alignment/>
      <protection/>
    </xf>
    <xf numFmtId="0" fontId="21" fillId="0" borderId="10" xfId="0" applyFont="1" applyBorder="1" applyAlignment="1">
      <alignment/>
    </xf>
    <xf numFmtId="4" fontId="21" fillId="0" borderId="10" xfId="0" applyNumberFormat="1" applyFont="1" applyBorder="1" applyAlignment="1">
      <alignment/>
    </xf>
    <xf numFmtId="10" fontId="21" fillId="0" borderId="10" xfId="0" applyNumberFormat="1" applyFont="1" applyBorder="1" applyAlignment="1">
      <alignment/>
    </xf>
    <xf numFmtId="0" fontId="22" fillId="35" borderId="10" xfId="61" applyFont="1" applyFill="1" applyBorder="1">
      <alignment/>
      <protection/>
    </xf>
    <xf numFmtId="39" fontId="22" fillId="35" borderId="10" xfId="61" applyNumberFormat="1" applyFont="1" applyFill="1" applyBorder="1">
      <alignment/>
      <protection/>
    </xf>
    <xf numFmtId="10" fontId="22" fillId="35" borderId="10" xfId="61" applyNumberFormat="1" applyFont="1" applyFill="1" applyBorder="1">
      <alignment/>
      <protection/>
    </xf>
    <xf numFmtId="171" fontId="20" fillId="0" borderId="10" xfId="45" applyFont="1" applyFill="1" applyBorder="1" applyAlignment="1">
      <alignment/>
    </xf>
    <xf numFmtId="10" fontId="22" fillId="35" borderId="10" xfId="61" applyNumberFormat="1" applyFont="1" applyFill="1" applyBorder="1" applyAlignment="1">
      <alignment horizontal="right"/>
      <protection/>
    </xf>
    <xf numFmtId="4" fontId="23" fillId="0" borderId="10" xfId="62" applyNumberFormat="1" applyFont="1" applyFill="1" applyBorder="1">
      <alignment/>
    </xf>
    <xf numFmtId="188" fontId="23" fillId="0" borderId="10" xfId="42" applyNumberFormat="1" applyFont="1" applyFill="1" applyBorder="1" applyAlignment="1">
      <alignment/>
    </xf>
    <xf numFmtId="0" fontId="91" fillId="0" borderId="10" xfId="0" applyFont="1" applyBorder="1" applyAlignment="1">
      <alignment vertical="top" wrapText="1"/>
    </xf>
    <xf numFmtId="0" fontId="92" fillId="0" borderId="10" xfId="0" applyFont="1" applyBorder="1" applyAlignment="1">
      <alignment horizontal="justify" vertical="top" wrapText="1"/>
    </xf>
    <xf numFmtId="10" fontId="93" fillId="0" borderId="10" xfId="0" applyNumberFormat="1" applyFont="1" applyBorder="1" applyAlignment="1">
      <alignment horizontal="justify" vertical="top" wrapText="1"/>
    </xf>
    <xf numFmtId="171" fontId="93" fillId="0" borderId="10" xfId="44" applyFont="1" applyBorder="1" applyAlignment="1">
      <alignment horizontal="justify" vertical="top" wrapText="1"/>
    </xf>
    <xf numFmtId="0" fontId="0" fillId="0" borderId="0" xfId="0" applyAlignment="1">
      <alignment vertical="top"/>
    </xf>
    <xf numFmtId="0" fontId="94" fillId="0" borderId="0" xfId="0" applyFont="1" applyAlignment="1">
      <alignment vertical="top"/>
    </xf>
    <xf numFmtId="0" fontId="95" fillId="0" borderId="0" xfId="0" applyFont="1" applyAlignment="1">
      <alignment vertical="top"/>
    </xf>
    <xf numFmtId="0" fontId="96" fillId="0" borderId="0" xfId="0" applyFont="1" applyAlignment="1">
      <alignment vertical="top"/>
    </xf>
    <xf numFmtId="17" fontId="0" fillId="0" borderId="0" xfId="0" applyNumberFormat="1" applyAlignment="1">
      <alignment/>
    </xf>
    <xf numFmtId="2" fontId="28" fillId="0" borderId="0" xfId="61" applyNumberFormat="1" applyFont="1">
      <alignment/>
      <protection/>
    </xf>
    <xf numFmtId="0" fontId="28" fillId="0" borderId="0" xfId="61" applyFont="1">
      <alignment/>
      <protection/>
    </xf>
    <xf numFmtId="2" fontId="30" fillId="0" borderId="0" xfId="61" applyNumberFormat="1" applyFont="1">
      <alignment/>
      <protection/>
    </xf>
    <xf numFmtId="0" fontId="30" fillId="0" borderId="0" xfId="61" applyFont="1">
      <alignment/>
      <protection/>
    </xf>
    <xf numFmtId="2" fontId="29" fillId="0" borderId="0" xfId="61" applyNumberFormat="1" applyFont="1">
      <alignment/>
      <protection/>
    </xf>
    <xf numFmtId="0" fontId="29" fillId="0" borderId="0" xfId="61" applyFont="1">
      <alignment/>
      <protection/>
    </xf>
    <xf numFmtId="0" fontId="31" fillId="0" borderId="17" xfId="61" applyFont="1" applyBorder="1" applyAlignment="1">
      <alignment horizontal="center" wrapText="1"/>
      <protection/>
    </xf>
    <xf numFmtId="0" fontId="31" fillId="0" borderId="10" xfId="61" applyFont="1" applyBorder="1" applyAlignment="1">
      <alignment horizontal="center" wrapText="1"/>
      <protection/>
    </xf>
    <xf numFmtId="0" fontId="31" fillId="0" borderId="18" xfId="61" applyFont="1" applyBorder="1" applyAlignment="1">
      <alignment horizontal="center" wrapText="1"/>
      <protection/>
    </xf>
    <xf numFmtId="2" fontId="31" fillId="0" borderId="0" xfId="61" applyNumberFormat="1" applyFont="1">
      <alignment/>
      <protection/>
    </xf>
    <xf numFmtId="2" fontId="31" fillId="0" borderId="0" xfId="61" applyNumberFormat="1" applyFont="1" applyAlignment="1">
      <alignment horizontal="center"/>
      <protection/>
    </xf>
    <xf numFmtId="0" fontId="31" fillId="0" borderId="0" xfId="61" applyFont="1" applyAlignment="1">
      <alignment horizontal="center"/>
      <protection/>
    </xf>
    <xf numFmtId="0" fontId="31" fillId="0" borderId="0" xfId="61" applyFont="1">
      <alignment/>
      <protection/>
    </xf>
    <xf numFmtId="0" fontId="32" fillId="0" borderId="19" xfId="0" applyFont="1" applyBorder="1" applyAlignment="1">
      <alignment/>
    </xf>
    <xf numFmtId="0" fontId="32" fillId="0" borderId="20" xfId="0" applyFont="1" applyBorder="1" applyAlignment="1">
      <alignment wrapText="1"/>
    </xf>
    <xf numFmtId="0" fontId="0" fillId="0" borderId="20" xfId="0" applyBorder="1" applyAlignment="1">
      <alignment wrapText="1"/>
    </xf>
    <xf numFmtId="0" fontId="0" fillId="0" borderId="20" xfId="0" applyBorder="1" applyAlignment="1">
      <alignment horizontal="right" wrapText="1"/>
    </xf>
    <xf numFmtId="0" fontId="0" fillId="0" borderId="17" xfId="0" applyBorder="1" applyAlignment="1">
      <alignment/>
    </xf>
    <xf numFmtId="0" fontId="0" fillId="0" borderId="18" xfId="0" applyBorder="1" applyAlignment="1">
      <alignment/>
    </xf>
    <xf numFmtId="0" fontId="0" fillId="0" borderId="19" xfId="0" applyBorder="1" applyAlignment="1">
      <alignment/>
    </xf>
    <xf numFmtId="1" fontId="0" fillId="0" borderId="10" xfId="0" applyNumberFormat="1" applyBorder="1" applyAlignment="1">
      <alignment/>
    </xf>
    <xf numFmtId="2" fontId="0" fillId="0" borderId="19" xfId="0" applyNumberFormat="1" applyBorder="1" applyAlignment="1">
      <alignment/>
    </xf>
    <xf numFmtId="0" fontId="32" fillId="0" borderId="20" xfId="0" applyFont="1" applyBorder="1" applyAlignment="1">
      <alignment horizontal="right" wrapText="1"/>
    </xf>
    <xf numFmtId="0" fontId="33" fillId="0" borderId="20" xfId="0" applyFont="1" applyBorder="1" applyAlignment="1">
      <alignment wrapText="1"/>
    </xf>
    <xf numFmtId="0" fontId="32" fillId="0" borderId="0" xfId="0" applyFont="1" applyAlignment="1">
      <alignment/>
    </xf>
    <xf numFmtId="0" fontId="32" fillId="0" borderId="17" xfId="0" applyFont="1" applyBorder="1" applyAlignment="1">
      <alignment/>
    </xf>
    <xf numFmtId="0" fontId="32" fillId="0" borderId="10" xfId="0" applyFont="1" applyBorder="1" applyAlignment="1">
      <alignment/>
    </xf>
    <xf numFmtId="0" fontId="32" fillId="0" borderId="18" xfId="0" applyFont="1" applyBorder="1" applyAlignment="1">
      <alignment/>
    </xf>
    <xf numFmtId="0" fontId="32" fillId="0" borderId="20" xfId="0" applyFont="1" applyBorder="1" applyAlignment="1">
      <alignment horizontal="center" wrapText="1"/>
    </xf>
    <xf numFmtId="0" fontId="32" fillId="0" borderId="21" xfId="0" applyFont="1" applyBorder="1" applyAlignment="1">
      <alignment horizontal="right"/>
    </xf>
    <xf numFmtId="0" fontId="0" fillId="0" borderId="10"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190" fontId="0" fillId="0" borderId="19" xfId="0" applyNumberFormat="1" applyBorder="1" applyAlignment="1">
      <alignment/>
    </xf>
    <xf numFmtId="2" fontId="31" fillId="0" borderId="21" xfId="61" applyNumberFormat="1" applyFont="1" applyBorder="1">
      <alignment/>
      <protection/>
    </xf>
    <xf numFmtId="0" fontId="0" fillId="0" borderId="15" xfId="0" applyBorder="1" applyAlignment="1">
      <alignment/>
    </xf>
    <xf numFmtId="0" fontId="0" fillId="0" borderId="21" xfId="0" applyBorder="1" applyAlignment="1">
      <alignment/>
    </xf>
    <xf numFmtId="0" fontId="32" fillId="0" borderId="22" xfId="0" applyFont="1" applyBorder="1" applyAlignment="1">
      <alignment/>
    </xf>
    <xf numFmtId="0" fontId="32" fillId="0" borderId="0" xfId="0" applyFont="1" applyAlignment="1">
      <alignment horizontal="right" wrapText="1"/>
    </xf>
    <xf numFmtId="2" fontId="31" fillId="0" borderId="10" xfId="61" applyNumberFormat="1" applyFont="1" applyBorder="1" applyAlignment="1">
      <alignment horizontal="center" vertical="top" wrapText="1"/>
      <protection/>
    </xf>
    <xf numFmtId="0" fontId="34" fillId="0" borderId="10" xfId="60" applyFont="1" applyBorder="1" applyAlignment="1">
      <alignment horizontal="center"/>
      <protection/>
    </xf>
    <xf numFmtId="0" fontId="34" fillId="0" borderId="10" xfId="60" applyFont="1" applyBorder="1" applyAlignment="1">
      <alignment horizontal="left"/>
      <protection/>
    </xf>
    <xf numFmtId="0" fontId="34" fillId="0" borderId="10" xfId="60" applyFont="1" applyBorder="1">
      <alignment/>
      <protection/>
    </xf>
    <xf numFmtId="2" fontId="0" fillId="0" borderId="10" xfId="0" applyNumberFormat="1" applyBorder="1" applyAlignment="1">
      <alignment/>
    </xf>
    <xf numFmtId="2" fontId="0" fillId="0" borderId="0" xfId="0" applyNumberFormat="1" applyAlignment="1">
      <alignment/>
    </xf>
    <xf numFmtId="191" fontId="0" fillId="0" borderId="0" xfId="0" applyNumberFormat="1" applyAlignment="1">
      <alignment/>
    </xf>
    <xf numFmtId="0" fontId="35" fillId="0" borderId="0" xfId="0" applyFont="1" applyAlignment="1">
      <alignment horizontal="left" indent="6"/>
    </xf>
    <xf numFmtId="0" fontId="97" fillId="0" borderId="23" xfId="0" applyFont="1" applyBorder="1" applyAlignment="1">
      <alignment horizontal="center" vertical="top" wrapText="1"/>
    </xf>
    <xf numFmtId="0" fontId="97" fillId="0" borderId="24" xfId="0" applyFont="1" applyBorder="1" applyAlignment="1">
      <alignment horizontal="center" vertical="top" wrapText="1"/>
    </xf>
    <xf numFmtId="0" fontId="35" fillId="0" borderId="0" xfId="0" applyFont="1" applyAlignment="1">
      <alignment/>
    </xf>
    <xf numFmtId="0" fontId="37" fillId="0" borderId="25" xfId="0" applyFont="1" applyBorder="1" applyAlignment="1">
      <alignment vertical="top" wrapText="1"/>
    </xf>
    <xf numFmtId="0" fontId="37" fillId="0" borderId="26" xfId="0" applyFont="1" applyBorder="1" applyAlignment="1">
      <alignment horizontal="center" vertical="top" wrapText="1"/>
    </xf>
    <xf numFmtId="0" fontId="38" fillId="0" borderId="0" xfId="0" applyFont="1" applyAlignment="1">
      <alignment/>
    </xf>
    <xf numFmtId="0" fontId="0" fillId="0" borderId="0" xfId="0" applyAlignment="1">
      <alignment horizontal="left" vertical="top"/>
    </xf>
    <xf numFmtId="0" fontId="95" fillId="0" borderId="0" xfId="0" applyFont="1" applyAlignment="1">
      <alignment horizontal="left" vertical="top"/>
    </xf>
    <xf numFmtId="0" fontId="39" fillId="38" borderId="10" xfId="62" applyFont="1" applyFill="1" applyBorder="1" applyAlignment="1">
      <alignment horizontal="center" vertical="center" wrapText="1"/>
    </xf>
    <xf numFmtId="0" fontId="91" fillId="38" borderId="10" xfId="62" applyFont="1" applyFill="1" applyBorder="1" applyAlignment="1">
      <alignment horizontal="center" vertical="top" wrapText="1"/>
    </xf>
    <xf numFmtId="0" fontId="91" fillId="38" borderId="10" xfId="62" applyFont="1" applyFill="1" applyBorder="1" applyAlignment="1">
      <alignment horizontal="center" vertical="center" wrapText="1"/>
    </xf>
    <xf numFmtId="192" fontId="0" fillId="0" borderId="10" xfId="0" applyNumberFormat="1" applyBorder="1" applyAlignment="1">
      <alignment/>
    </xf>
    <xf numFmtId="4" fontId="0" fillId="0" borderId="10" xfId="0" applyNumberFormat="1" applyBorder="1" applyAlignment="1">
      <alignment/>
    </xf>
    <xf numFmtId="193" fontId="0" fillId="0" borderId="10" xfId="0" applyNumberFormat="1" applyBorder="1" applyAlignment="1">
      <alignment/>
    </xf>
    <xf numFmtId="190" fontId="0" fillId="0" borderId="10" xfId="0" applyNumberFormat="1" applyBorder="1" applyAlignment="1">
      <alignment/>
    </xf>
    <xf numFmtId="10" fontId="0" fillId="0" borderId="10" xfId="69" applyNumberFormat="1" applyFont="1" applyBorder="1" applyAlignment="1">
      <alignment/>
    </xf>
    <xf numFmtId="22" fontId="0" fillId="0" borderId="0" xfId="0" applyNumberFormat="1" applyAlignment="1">
      <alignment/>
    </xf>
    <xf numFmtId="183" fontId="40" fillId="0" borderId="0" xfId="0" applyNumberFormat="1" applyFont="1" applyAlignment="1">
      <alignment/>
    </xf>
    <xf numFmtId="177" fontId="0" fillId="0" borderId="0" xfId="0" applyNumberFormat="1" applyAlignment="1">
      <alignment/>
    </xf>
    <xf numFmtId="0" fontId="17" fillId="0" borderId="0" xfId="0" applyFont="1" applyAlignment="1">
      <alignment/>
    </xf>
    <xf numFmtId="188" fontId="17" fillId="0" borderId="0" xfId="42" applyNumberFormat="1" applyFont="1" applyAlignment="1">
      <alignment/>
    </xf>
    <xf numFmtId="10" fontId="17" fillId="0" borderId="0" xfId="68" applyNumberFormat="1" applyFont="1" applyAlignment="1">
      <alignment/>
    </xf>
    <xf numFmtId="0" fontId="17" fillId="39" borderId="0" xfId="0" applyFont="1" applyFill="1" applyAlignment="1">
      <alignment/>
    </xf>
    <xf numFmtId="0" fontId="17" fillId="0" borderId="27" xfId="0" applyFont="1" applyBorder="1" applyAlignment="1">
      <alignment horizontal="center"/>
    </xf>
    <xf numFmtId="0" fontId="17" fillId="0" borderId="0" xfId="0" applyFont="1" applyAlignment="1">
      <alignment horizontal="center"/>
    </xf>
    <xf numFmtId="0" fontId="17" fillId="0" borderId="28" xfId="0" applyFont="1" applyBorder="1" applyAlignment="1">
      <alignment horizontal="center"/>
    </xf>
    <xf numFmtId="0" fontId="41" fillId="0" borderId="0" xfId="0" applyFont="1" applyAlignment="1">
      <alignment horizontal="left" vertical="top"/>
    </xf>
    <xf numFmtId="10" fontId="41" fillId="0" borderId="0" xfId="68" applyNumberFormat="1" applyFont="1" applyBorder="1" applyAlignment="1">
      <alignment horizontal="left" vertical="top"/>
    </xf>
    <xf numFmtId="189" fontId="18" fillId="40" borderId="0" xfId="42" applyNumberFormat="1" applyFont="1" applyFill="1" applyBorder="1" applyAlignment="1">
      <alignment horizontal="center" vertical="top" wrapText="1"/>
    </xf>
    <xf numFmtId="39" fontId="18" fillId="40" borderId="0" xfId="42" applyNumberFormat="1" applyFont="1" applyFill="1" applyBorder="1" applyAlignment="1">
      <alignment horizontal="center" vertical="top" wrapText="1"/>
    </xf>
    <xf numFmtId="10" fontId="17" fillId="0" borderId="0" xfId="0" applyNumberFormat="1" applyFont="1" applyAlignment="1">
      <alignment/>
    </xf>
    <xf numFmtId="171" fontId="18" fillId="0" borderId="0" xfId="42" applyFont="1" applyFill="1" applyBorder="1" applyAlignment="1">
      <alignment horizontal="center" vertical="top" wrapText="1"/>
    </xf>
    <xf numFmtId="0" fontId="17" fillId="0" borderId="10" xfId="0" applyFont="1" applyBorder="1" applyAlignment="1">
      <alignment/>
    </xf>
    <xf numFmtId="39" fontId="17" fillId="0" borderId="10" xfId="0" applyNumberFormat="1" applyFont="1" applyBorder="1" applyAlignment="1">
      <alignment/>
    </xf>
    <xf numFmtId="2" fontId="17" fillId="0" borderId="10" xfId="68" applyNumberFormat="1" applyFont="1" applyFill="1" applyBorder="1" applyAlignment="1">
      <alignment/>
    </xf>
    <xf numFmtId="0" fontId="43" fillId="0" borderId="10" xfId="0" applyFont="1" applyBorder="1" applyAlignment="1">
      <alignment/>
    </xf>
    <xf numFmtId="3" fontId="17" fillId="0" borderId="10" xfId="0" applyNumberFormat="1" applyFont="1" applyBorder="1" applyAlignment="1">
      <alignment/>
    </xf>
    <xf numFmtId="186" fontId="17" fillId="0" borderId="10" xfId="0" applyNumberFormat="1" applyFont="1" applyBorder="1" applyAlignment="1">
      <alignment horizontal="right" wrapText="1"/>
    </xf>
    <xf numFmtId="186" fontId="12" fillId="0" borderId="10" xfId="0" applyNumberFormat="1" applyFont="1" applyBorder="1" applyAlignment="1">
      <alignment horizontal="right" wrapText="1"/>
    </xf>
    <xf numFmtId="10" fontId="17" fillId="0" borderId="0" xfId="68" applyNumberFormat="1" applyFont="1" applyFill="1" applyAlignment="1">
      <alignment/>
    </xf>
    <xf numFmtId="188" fontId="17" fillId="0" borderId="10" xfId="42" applyNumberFormat="1" applyFont="1" applyFill="1" applyBorder="1" applyAlignment="1">
      <alignment/>
    </xf>
    <xf numFmtId="0" fontId="17" fillId="0" borderId="10" xfId="60" applyFont="1" applyBorder="1">
      <alignment/>
      <protection/>
    </xf>
    <xf numFmtId="0" fontId="43" fillId="0" borderId="10" xfId="60" applyFont="1" applyBorder="1">
      <alignment/>
      <protection/>
    </xf>
    <xf numFmtId="0" fontId="41" fillId="35" borderId="10" xfId="0" applyFont="1" applyFill="1" applyBorder="1" applyAlignment="1">
      <alignment/>
    </xf>
    <xf numFmtId="39" fontId="41" fillId="41" borderId="10" xfId="0" applyNumberFormat="1" applyFont="1" applyFill="1" applyBorder="1" applyAlignment="1">
      <alignment/>
    </xf>
    <xf numFmtId="186" fontId="43" fillId="42" borderId="10" xfId="0" applyNumberFormat="1" applyFont="1" applyFill="1" applyBorder="1" applyAlignment="1">
      <alignment horizontal="right" wrapText="1"/>
    </xf>
    <xf numFmtId="4" fontId="17" fillId="0" borderId="0" xfId="0" applyNumberFormat="1" applyFont="1" applyAlignment="1">
      <alignment/>
    </xf>
    <xf numFmtId="3" fontId="17" fillId="0" borderId="0" xfId="0" applyNumberFormat="1" applyFont="1" applyAlignment="1">
      <alignment/>
    </xf>
    <xf numFmtId="0" fontId="41" fillId="0" borderId="10" xfId="0" applyFont="1" applyBorder="1" applyAlignment="1">
      <alignment/>
    </xf>
    <xf numFmtId="39" fontId="41" fillId="0" borderId="10" xfId="0" applyNumberFormat="1" applyFont="1" applyBorder="1" applyAlignment="1">
      <alignment/>
    </xf>
    <xf numFmtId="10" fontId="41" fillId="0" borderId="10" xfId="0" applyNumberFormat="1" applyFont="1" applyBorder="1" applyAlignment="1">
      <alignment/>
    </xf>
    <xf numFmtId="10" fontId="17" fillId="0" borderId="10" xfId="0" applyNumberFormat="1" applyFont="1" applyBorder="1" applyAlignment="1">
      <alignment/>
    </xf>
    <xf numFmtId="171" fontId="17" fillId="0" borderId="10" xfId="42" applyFont="1" applyBorder="1" applyAlignment="1">
      <alignment/>
    </xf>
    <xf numFmtId="171" fontId="41" fillId="35" borderId="10" xfId="42" applyFont="1" applyFill="1" applyBorder="1" applyAlignment="1">
      <alignment/>
    </xf>
    <xf numFmtId="188" fontId="41" fillId="35" borderId="10" xfId="42" applyNumberFormat="1" applyFont="1" applyFill="1" applyBorder="1" applyAlignment="1">
      <alignment/>
    </xf>
    <xf numFmtId="194" fontId="41" fillId="35" borderId="10" xfId="0" applyNumberFormat="1" applyFont="1" applyFill="1" applyBorder="1" applyAlignment="1">
      <alignment/>
    </xf>
    <xf numFmtId="0" fontId="18" fillId="40" borderId="10" xfId="0" applyFont="1" applyFill="1" applyBorder="1" applyAlignment="1">
      <alignment/>
    </xf>
    <xf numFmtId="39" fontId="18" fillId="40" borderId="10" xfId="0" applyNumberFormat="1" applyFont="1" applyFill="1" applyBorder="1" applyAlignment="1">
      <alignment/>
    </xf>
    <xf numFmtId="186" fontId="98" fillId="39" borderId="10" xfId="0" applyNumberFormat="1" applyFont="1" applyFill="1" applyBorder="1" applyAlignment="1">
      <alignment horizontal="right" wrapText="1"/>
    </xf>
    <xf numFmtId="0" fontId="18" fillId="0" borderId="0" xfId="0" applyFont="1" applyAlignment="1">
      <alignment/>
    </xf>
    <xf numFmtId="4" fontId="18" fillId="0" borderId="0" xfId="68" applyNumberFormat="1" applyFont="1" applyFill="1" applyBorder="1" applyAlignment="1">
      <alignment/>
    </xf>
    <xf numFmtId="10" fontId="18" fillId="0" borderId="0" xfId="68" applyNumberFormat="1" applyFont="1" applyFill="1" applyBorder="1" applyAlignment="1">
      <alignment/>
    </xf>
    <xf numFmtId="195" fontId="17" fillId="0" borderId="0" xfId="0" applyNumberFormat="1" applyFont="1" applyAlignment="1">
      <alignment/>
    </xf>
    <xf numFmtId="0" fontId="44" fillId="0" borderId="0" xfId="60" applyFont="1">
      <alignment/>
      <protection/>
    </xf>
    <xf numFmtId="0" fontId="17" fillId="0" borderId="0" xfId="60" applyFont="1">
      <alignment/>
      <protection/>
    </xf>
    <xf numFmtId="188" fontId="17" fillId="0" borderId="0" xfId="44" applyNumberFormat="1" applyFont="1" applyFill="1" applyBorder="1" applyAlignment="1">
      <alignment/>
    </xf>
    <xf numFmtId="43" fontId="17" fillId="0" borderId="0" xfId="60" applyNumberFormat="1" applyFont="1">
      <alignment/>
      <protection/>
    </xf>
    <xf numFmtId="0" fontId="17" fillId="0" borderId="29" xfId="60" applyFont="1" applyBorder="1">
      <alignment/>
      <protection/>
    </xf>
    <xf numFmtId="0" fontId="17" fillId="0" borderId="0" xfId="62" applyFont="1" applyFill="1" applyBorder="1" applyAlignment="1">
      <alignment wrapText="1"/>
    </xf>
    <xf numFmtId="190" fontId="99" fillId="0" borderId="0" xfId="60" applyNumberFormat="1" applyFont="1" applyAlignment="1">
      <alignment horizontal="right"/>
      <protection/>
    </xf>
    <xf numFmtId="4" fontId="17" fillId="0" borderId="0" xfId="60" applyNumberFormat="1" applyFont="1">
      <alignment/>
      <protection/>
    </xf>
    <xf numFmtId="0" fontId="17" fillId="0" borderId="0" xfId="62" applyFont="1" applyFill="1" applyBorder="1">
      <alignment/>
    </xf>
    <xf numFmtId="39" fontId="17" fillId="0" borderId="0" xfId="64" applyFont="1">
      <alignment/>
      <protection/>
    </xf>
    <xf numFmtId="196" fontId="0" fillId="0" borderId="0" xfId="60" applyNumberFormat="1" applyFont="1">
      <alignment/>
      <protection/>
    </xf>
    <xf numFmtId="196" fontId="4" fillId="0" borderId="0" xfId="60" applyNumberFormat="1" applyFont="1">
      <alignment/>
      <protection/>
    </xf>
    <xf numFmtId="197" fontId="17" fillId="0" borderId="0" xfId="44" applyNumberFormat="1" applyFont="1" applyFill="1" applyBorder="1" applyAlignment="1">
      <alignment horizontal="right" vertical="top"/>
    </xf>
    <xf numFmtId="4" fontId="43" fillId="0" borderId="0" xfId="44" applyNumberFormat="1" applyFont="1" applyFill="1" applyBorder="1" applyAlignment="1">
      <alignment horizontal="right" vertical="top"/>
    </xf>
    <xf numFmtId="0" fontId="17" fillId="0" borderId="0" xfId="60" applyFont="1" applyAlignment="1">
      <alignment horizontal="right"/>
      <protection/>
    </xf>
    <xf numFmtId="0" fontId="43" fillId="0" borderId="0" xfId="62" applyFont="1" applyFill="1" applyBorder="1" applyAlignment="1">
      <alignment horizontal="left" vertical="top" indent="3"/>
    </xf>
    <xf numFmtId="0" fontId="43" fillId="0" borderId="0" xfId="60" applyFont="1" applyAlignment="1">
      <alignment horizontal="right" vertical="top"/>
      <protection/>
    </xf>
    <xf numFmtId="188" fontId="17" fillId="0" borderId="0" xfId="44" applyNumberFormat="1" applyFont="1" applyFill="1" applyBorder="1" applyAlignment="1">
      <alignment vertical="top"/>
    </xf>
    <xf numFmtId="0" fontId="43" fillId="0" borderId="29" xfId="60" applyFont="1" applyBorder="1" applyAlignment="1">
      <alignment horizontal="right" vertical="top"/>
      <protection/>
    </xf>
    <xf numFmtId="39" fontId="17" fillId="0" borderId="0" xfId="64" applyFont="1" applyAlignment="1">
      <alignment horizontal="left" vertical="top" indent="4"/>
      <protection/>
    </xf>
    <xf numFmtId="197" fontId="17" fillId="0" borderId="29" xfId="44" applyNumberFormat="1" applyFont="1" applyFill="1" applyBorder="1" applyAlignment="1">
      <alignment horizontal="right" vertical="top"/>
    </xf>
    <xf numFmtId="4" fontId="17" fillId="0" borderId="0" xfId="62" applyNumberFormat="1" applyFont="1" applyFill="1" applyBorder="1">
      <alignment/>
    </xf>
    <xf numFmtId="0" fontId="43" fillId="0" borderId="0" xfId="60" applyFont="1">
      <alignment/>
      <protection/>
    </xf>
    <xf numFmtId="0" fontId="17" fillId="0" borderId="15" xfId="0" applyFont="1" applyBorder="1" applyAlignment="1">
      <alignment vertical="top"/>
    </xf>
    <xf numFmtId="10" fontId="17" fillId="0" borderId="0" xfId="69" applyNumberFormat="1" applyFont="1" applyFill="1" applyBorder="1" applyAlignment="1">
      <alignment/>
    </xf>
    <xf numFmtId="10" fontId="17" fillId="0" borderId="0" xfId="69" applyNumberFormat="1" applyFont="1" applyBorder="1" applyAlignment="1">
      <alignment/>
    </xf>
    <xf numFmtId="14" fontId="47" fillId="0" borderId="0" xfId="0" applyNumberFormat="1" applyFont="1" applyAlignment="1">
      <alignment/>
    </xf>
    <xf numFmtId="14" fontId="47" fillId="0" borderId="0" xfId="0" applyNumberFormat="1" applyFont="1" applyAlignment="1">
      <alignment horizontal="center"/>
    </xf>
    <xf numFmtId="188" fontId="47" fillId="0" borderId="0" xfId="44" applyNumberFormat="1" applyFont="1" applyFill="1" applyBorder="1" applyAlignment="1">
      <alignment horizontal="center"/>
    </xf>
    <xf numFmtId="0" fontId="48" fillId="0" borderId="0" xfId="0" applyFont="1" applyAlignment="1">
      <alignment horizontal="right"/>
    </xf>
    <xf numFmtId="10" fontId="17" fillId="0" borderId="28" xfId="69" applyNumberFormat="1" applyFont="1" applyFill="1" applyBorder="1" applyAlignment="1">
      <alignment horizontal="right"/>
    </xf>
    <xf numFmtId="189" fontId="18" fillId="40" borderId="0" xfId="44" applyNumberFormat="1" applyFont="1" applyFill="1" applyBorder="1" applyAlignment="1">
      <alignment horizontal="center" vertical="top" wrapText="1"/>
    </xf>
    <xf numFmtId="39" fontId="18" fillId="40" borderId="0" xfId="44" applyNumberFormat="1" applyFont="1" applyFill="1" applyBorder="1" applyAlignment="1">
      <alignment horizontal="center" vertical="top" wrapText="1"/>
    </xf>
    <xf numFmtId="171" fontId="18" fillId="0" borderId="0" xfId="44" applyFont="1" applyFill="1" applyBorder="1" applyAlignment="1">
      <alignment horizontal="center" vertical="top" wrapText="1"/>
    </xf>
    <xf numFmtId="188" fontId="17" fillId="0" borderId="10" xfId="44" applyNumberFormat="1" applyFont="1" applyFill="1" applyBorder="1" applyAlignment="1">
      <alignment/>
    </xf>
    <xf numFmtId="186" fontId="12" fillId="0" borderId="10" xfId="0" applyNumberFormat="1" applyFont="1" applyBorder="1" applyAlignment="1">
      <alignment horizontal="right"/>
    </xf>
    <xf numFmtId="188" fontId="17" fillId="0" borderId="0" xfId="0" applyNumberFormat="1" applyFont="1" applyAlignment="1">
      <alignment/>
    </xf>
    <xf numFmtId="9" fontId="41" fillId="0" borderId="10" xfId="69" applyFont="1" applyFill="1" applyBorder="1" applyAlignment="1">
      <alignment/>
    </xf>
    <xf numFmtId="171" fontId="17" fillId="0" borderId="10" xfId="44" applyFont="1" applyFill="1" applyBorder="1" applyAlignment="1">
      <alignment/>
    </xf>
    <xf numFmtId="10" fontId="12" fillId="0" borderId="10" xfId="68" applyNumberFormat="1" applyFont="1" applyFill="1" applyBorder="1" applyAlignment="1">
      <alignment horizontal="right" wrapText="1"/>
    </xf>
    <xf numFmtId="10" fontId="41" fillId="0" borderId="0" xfId="69" applyNumberFormat="1" applyFont="1" applyFill="1" applyBorder="1" applyAlignment="1">
      <alignment horizontal="left" vertical="top"/>
    </xf>
    <xf numFmtId="171" fontId="41" fillId="35" borderId="10" xfId="44" applyFont="1" applyFill="1" applyBorder="1" applyAlignment="1">
      <alignment/>
    </xf>
    <xf numFmtId="198" fontId="41" fillId="35" borderId="10" xfId="0" applyNumberFormat="1" applyFont="1" applyFill="1" applyBorder="1" applyAlignment="1">
      <alignment/>
    </xf>
    <xf numFmtId="39" fontId="43" fillId="41" borderId="10" xfId="0" applyNumberFormat="1" applyFont="1" applyFill="1" applyBorder="1" applyAlignment="1">
      <alignment/>
    </xf>
    <xf numFmtId="0" fontId="17" fillId="0" borderId="27" xfId="0" applyFont="1" applyBorder="1" applyAlignment="1">
      <alignment/>
    </xf>
    <xf numFmtId="39" fontId="18" fillId="0" borderId="0" xfId="0" applyNumberFormat="1" applyFont="1" applyAlignment="1">
      <alignment/>
    </xf>
    <xf numFmtId="10" fontId="18" fillId="0" borderId="28" xfId="69" applyNumberFormat="1" applyFont="1" applyFill="1" applyBorder="1" applyAlignment="1">
      <alignment/>
    </xf>
    <xf numFmtId="4" fontId="43" fillId="0" borderId="0" xfId="62" applyNumberFormat="1" applyFont="1" applyFill="1" applyBorder="1">
      <alignment/>
    </xf>
    <xf numFmtId="188" fontId="43" fillId="0" borderId="0" xfId="42" applyNumberFormat="1" applyFont="1" applyFill="1" applyBorder="1" applyAlignment="1">
      <alignment/>
    </xf>
    <xf numFmtId="39" fontId="99" fillId="0" borderId="0" xfId="0" applyNumberFormat="1" applyFont="1" applyAlignment="1">
      <alignment/>
    </xf>
    <xf numFmtId="197" fontId="43" fillId="0" borderId="0" xfId="46" applyNumberFormat="1" applyFont="1" applyFill="1" applyBorder="1" applyAlignment="1">
      <alignment horizontal="right" vertical="top"/>
    </xf>
    <xf numFmtId="197" fontId="17" fillId="0" borderId="0" xfId="46" applyNumberFormat="1" applyFont="1" applyFill="1" applyBorder="1" applyAlignment="1">
      <alignment/>
    </xf>
    <xf numFmtId="197" fontId="17" fillId="0" borderId="0" xfId="46" applyNumberFormat="1" applyFont="1" applyFill="1" applyBorder="1" applyAlignment="1">
      <alignment horizontal="right" vertical="top"/>
    </xf>
    <xf numFmtId="0" fontId="17" fillId="0" borderId="0" xfId="60" applyFont="1" applyAlignment="1">
      <alignment wrapText="1"/>
      <protection/>
    </xf>
    <xf numFmtId="0" fontId="17" fillId="0" borderId="28" xfId="0" applyFont="1" applyBorder="1" applyAlignment="1">
      <alignment/>
    </xf>
    <xf numFmtId="4" fontId="17" fillId="0" borderId="0" xfId="44" applyNumberFormat="1" applyFont="1" applyFill="1" applyBorder="1" applyAlignment="1">
      <alignment/>
    </xf>
    <xf numFmtId="0" fontId="17" fillId="0" borderId="0" xfId="0" applyFont="1" applyAlignment="1">
      <alignment vertical="top"/>
    </xf>
    <xf numFmtId="10" fontId="17" fillId="0" borderId="0" xfId="69" applyNumberFormat="1" applyFont="1" applyFill="1" applyBorder="1" applyAlignment="1">
      <alignment vertical="top"/>
    </xf>
    <xf numFmtId="4" fontId="17" fillId="0" borderId="0" xfId="0" applyNumberFormat="1" applyFont="1" applyAlignment="1">
      <alignment vertical="top"/>
    </xf>
    <xf numFmtId="0" fontId="17" fillId="39" borderId="0" xfId="0" applyFont="1" applyFill="1" applyAlignment="1">
      <alignment vertical="top"/>
    </xf>
    <xf numFmtId="10" fontId="17" fillId="0" borderId="0" xfId="69" applyNumberFormat="1" applyFont="1" applyBorder="1" applyAlignment="1">
      <alignment vertical="top"/>
    </xf>
    <xf numFmtId="0" fontId="17" fillId="0" borderId="27" xfId="0" applyFont="1" applyBorder="1" applyAlignment="1">
      <alignment horizontal="center" vertical="top"/>
    </xf>
    <xf numFmtId="0" fontId="17" fillId="0" borderId="0" xfId="0" applyFont="1" applyAlignment="1">
      <alignment horizontal="center" vertical="top"/>
    </xf>
    <xf numFmtId="0" fontId="17" fillId="0" borderId="28" xfId="0" applyFont="1" applyBorder="1" applyAlignment="1">
      <alignment horizontal="center" vertical="top"/>
    </xf>
    <xf numFmtId="10" fontId="17" fillId="0" borderId="0" xfId="0" applyNumberFormat="1" applyFont="1" applyAlignment="1">
      <alignment vertical="top"/>
    </xf>
    <xf numFmtId="0" fontId="18" fillId="0" borderId="10" xfId="0" applyFont="1" applyBorder="1" applyAlignment="1">
      <alignment horizontal="center" vertical="top" wrapText="1"/>
    </xf>
    <xf numFmtId="189" fontId="18" fillId="0" borderId="10" xfId="44" applyNumberFormat="1" applyFont="1" applyFill="1" applyBorder="1" applyAlignment="1">
      <alignment horizontal="center" vertical="top" wrapText="1"/>
    </xf>
    <xf numFmtId="39" fontId="42" fillId="0" borderId="10" xfId="44" applyNumberFormat="1" applyFont="1" applyFill="1" applyBorder="1" applyAlignment="1">
      <alignment horizontal="center" vertical="top" wrapText="1"/>
    </xf>
    <xf numFmtId="10" fontId="18" fillId="0" borderId="10" xfId="69" applyNumberFormat="1" applyFont="1" applyFill="1" applyBorder="1" applyAlignment="1">
      <alignment horizontal="center" vertical="top" wrapText="1"/>
    </xf>
    <xf numFmtId="10" fontId="17" fillId="0" borderId="10" xfId="0" applyNumberFormat="1" applyFont="1" applyBorder="1" applyAlignment="1">
      <alignment vertical="top"/>
    </xf>
    <xf numFmtId="0" fontId="17" fillId="0" borderId="10" xfId="0" applyFont="1" applyBorder="1" applyAlignment="1">
      <alignment vertical="top"/>
    </xf>
    <xf numFmtId="3" fontId="17" fillId="0" borderId="0" xfId="0" applyNumberFormat="1" applyFont="1" applyAlignment="1">
      <alignment vertical="top"/>
    </xf>
    <xf numFmtId="0" fontId="41" fillId="0" borderId="10" xfId="0" applyFont="1" applyBorder="1" applyAlignment="1">
      <alignment vertical="top"/>
    </xf>
    <xf numFmtId="39" fontId="41" fillId="0" borderId="10" xfId="0" applyNumberFormat="1" applyFont="1" applyBorder="1" applyAlignment="1">
      <alignment vertical="top"/>
    </xf>
    <xf numFmtId="10" fontId="41" fillId="0" borderId="10" xfId="0" applyNumberFormat="1" applyFont="1" applyBorder="1" applyAlignment="1">
      <alignment vertical="top"/>
    </xf>
    <xf numFmtId="39" fontId="17" fillId="0" borderId="10" xfId="0" applyNumberFormat="1" applyFont="1" applyBorder="1" applyAlignment="1">
      <alignment vertical="top"/>
    </xf>
    <xf numFmtId="0" fontId="41" fillId="35" borderId="10" xfId="0" applyFont="1" applyFill="1" applyBorder="1" applyAlignment="1">
      <alignment vertical="top"/>
    </xf>
    <xf numFmtId="171" fontId="41" fillId="35" borderId="10" xfId="44" applyFont="1" applyFill="1" applyBorder="1" applyAlignment="1">
      <alignment vertical="top"/>
    </xf>
    <xf numFmtId="188" fontId="17" fillId="0" borderId="10" xfId="44" applyNumberFormat="1" applyFont="1" applyFill="1" applyBorder="1" applyAlignment="1">
      <alignment vertical="top"/>
    </xf>
    <xf numFmtId="43" fontId="41" fillId="35" borderId="10" xfId="0" applyNumberFormat="1" applyFont="1" applyFill="1" applyBorder="1" applyAlignment="1">
      <alignment vertical="top"/>
    </xf>
    <xf numFmtId="39" fontId="41" fillId="35" borderId="10" xfId="0" applyNumberFormat="1" applyFont="1" applyFill="1" applyBorder="1" applyAlignment="1">
      <alignment vertical="top"/>
    </xf>
    <xf numFmtId="194" fontId="17" fillId="0" borderId="0" xfId="0" applyNumberFormat="1" applyFont="1" applyAlignment="1">
      <alignment vertical="top"/>
    </xf>
    <xf numFmtId="0" fontId="18" fillId="40" borderId="10" xfId="0" applyFont="1" applyFill="1" applyBorder="1" applyAlignment="1">
      <alignment vertical="top"/>
    </xf>
    <xf numFmtId="0" fontId="17" fillId="0" borderId="27" xfId="0" applyFont="1" applyBorder="1" applyAlignment="1">
      <alignment vertical="top"/>
    </xf>
    <xf numFmtId="0" fontId="18" fillId="0" borderId="0" xfId="0" applyFont="1" applyAlignment="1">
      <alignment vertical="top"/>
    </xf>
    <xf numFmtId="39" fontId="18" fillId="0" borderId="0" xfId="0" applyNumberFormat="1" applyFont="1" applyAlignment="1">
      <alignment vertical="top"/>
    </xf>
    <xf numFmtId="10" fontId="18" fillId="0" borderId="28" xfId="69" applyNumberFormat="1" applyFont="1" applyFill="1" applyBorder="1" applyAlignment="1">
      <alignment vertical="top"/>
    </xf>
    <xf numFmtId="195" fontId="17" fillId="0" borderId="0" xfId="0" applyNumberFormat="1" applyFont="1" applyAlignment="1">
      <alignment vertical="top"/>
    </xf>
    <xf numFmtId="39" fontId="99" fillId="0" borderId="0" xfId="0" applyNumberFormat="1" applyFont="1" applyAlignment="1">
      <alignment vertical="top"/>
    </xf>
    <xf numFmtId="188" fontId="17" fillId="0" borderId="0" xfId="46" applyNumberFormat="1" applyFont="1" applyFill="1" applyBorder="1" applyAlignment="1">
      <alignment/>
    </xf>
    <xf numFmtId="188" fontId="43" fillId="0" borderId="0" xfId="46" applyNumberFormat="1" applyFont="1" applyFill="1" applyBorder="1" applyAlignment="1">
      <alignment/>
    </xf>
    <xf numFmtId="0" fontId="17" fillId="0" borderId="28" xfId="0" applyFont="1" applyBorder="1" applyAlignment="1">
      <alignment vertical="top"/>
    </xf>
    <xf numFmtId="188" fontId="17" fillId="0" borderId="0" xfId="44" applyNumberFormat="1" applyFont="1" applyBorder="1" applyAlignment="1">
      <alignment vertical="top"/>
    </xf>
    <xf numFmtId="4" fontId="17" fillId="39" borderId="0" xfId="0" applyNumberFormat="1" applyFont="1" applyFill="1" applyAlignment="1">
      <alignment vertical="top"/>
    </xf>
    <xf numFmtId="10" fontId="41" fillId="0" borderId="0" xfId="69" applyNumberFormat="1" applyFont="1" applyBorder="1" applyAlignment="1">
      <alignment horizontal="left" vertical="top"/>
    </xf>
    <xf numFmtId="4" fontId="18" fillId="0" borderId="0" xfId="44" applyNumberFormat="1" applyFont="1" applyFill="1" applyBorder="1" applyAlignment="1">
      <alignment horizontal="center" vertical="top" wrapText="1"/>
    </xf>
    <xf numFmtId="0" fontId="43" fillId="0" borderId="10" xfId="0" applyFont="1" applyBorder="1" applyAlignment="1">
      <alignment vertical="top"/>
    </xf>
    <xf numFmtId="188" fontId="41" fillId="35" borderId="10" xfId="44" applyNumberFormat="1" applyFont="1" applyFill="1" applyBorder="1" applyAlignment="1">
      <alignment vertical="top"/>
    </xf>
    <xf numFmtId="199" fontId="17" fillId="0" borderId="0" xfId="0" applyNumberFormat="1" applyFont="1" applyAlignment="1">
      <alignment vertical="top"/>
    </xf>
    <xf numFmtId="39" fontId="18" fillId="40" borderId="10" xfId="0" applyNumberFormat="1" applyFont="1" applyFill="1" applyBorder="1" applyAlignment="1">
      <alignment vertical="top"/>
    </xf>
    <xf numFmtId="188" fontId="99" fillId="0" borderId="0" xfId="46" applyNumberFormat="1" applyFont="1" applyAlignment="1">
      <alignment/>
    </xf>
    <xf numFmtId="171" fontId="41" fillId="0" borderId="10" xfId="44" applyFont="1" applyFill="1" applyBorder="1" applyAlignment="1">
      <alignment/>
    </xf>
    <xf numFmtId="10" fontId="41" fillId="0" borderId="10" xfId="44" applyNumberFormat="1" applyFont="1" applyFill="1" applyBorder="1" applyAlignment="1">
      <alignment/>
    </xf>
    <xf numFmtId="197" fontId="99" fillId="0" borderId="0" xfId="46" applyNumberFormat="1" applyFont="1" applyFill="1" applyBorder="1" applyAlignment="1">
      <alignment horizontal="right" vertical="top"/>
    </xf>
    <xf numFmtId="197" fontId="17" fillId="0" borderId="0" xfId="46" applyNumberFormat="1" applyFont="1" applyFill="1" applyBorder="1" applyAlignment="1">
      <alignment horizontal="center" vertical="top"/>
    </xf>
    <xf numFmtId="4" fontId="43" fillId="0" borderId="0" xfId="46" applyNumberFormat="1" applyFont="1" applyFill="1" applyBorder="1" applyAlignment="1">
      <alignment horizontal="right" vertical="top"/>
    </xf>
    <xf numFmtId="0" fontId="43" fillId="0" borderId="0" xfId="62" applyFont="1" applyFill="1" applyBorder="1" applyAlignment="1">
      <alignment horizontal="left" vertical="top"/>
    </xf>
    <xf numFmtId="0" fontId="43" fillId="0" borderId="0" xfId="60" applyFont="1" applyAlignment="1">
      <alignment horizontal="center" vertical="top"/>
      <protection/>
    </xf>
    <xf numFmtId="188" fontId="17" fillId="0" borderId="0" xfId="46" applyNumberFormat="1" applyFont="1" applyFill="1" applyBorder="1" applyAlignment="1">
      <alignment vertical="top"/>
    </xf>
    <xf numFmtId="200" fontId="17" fillId="0" borderId="0" xfId="46" applyNumberFormat="1" applyFont="1" applyFill="1" applyBorder="1" applyAlignment="1">
      <alignment horizontal="right" vertical="top"/>
    </xf>
    <xf numFmtId="200" fontId="17" fillId="0" borderId="29" xfId="46" applyNumberFormat="1" applyFont="1" applyFill="1" applyBorder="1" applyAlignment="1">
      <alignment horizontal="right" vertical="top"/>
    </xf>
    <xf numFmtId="0" fontId="17" fillId="0" borderId="0" xfId="62" applyFont="1" applyFill="1" applyBorder="1" applyAlignment="1">
      <alignment horizontal="left" vertical="top" wrapText="1" indent="4"/>
    </xf>
    <xf numFmtId="0" fontId="17" fillId="0" borderId="29" xfId="62" applyFont="1" applyFill="1" applyBorder="1" applyAlignment="1">
      <alignment horizontal="left" vertical="top" wrapText="1" indent="4"/>
    </xf>
    <xf numFmtId="4" fontId="0" fillId="0" borderId="0" xfId="0" applyNumberFormat="1" applyAlignment="1">
      <alignment/>
    </xf>
    <xf numFmtId="4" fontId="0" fillId="39" borderId="0" xfId="0" applyNumberFormat="1" applyFill="1" applyAlignment="1">
      <alignment/>
    </xf>
    <xf numFmtId="188" fontId="0" fillId="0" borderId="0" xfId="0" applyNumberFormat="1" applyAlignment="1">
      <alignment/>
    </xf>
    <xf numFmtId="195" fontId="0" fillId="0" borderId="0" xfId="0" applyNumberFormat="1" applyAlignment="1">
      <alignment/>
    </xf>
    <xf numFmtId="190" fontId="43" fillId="0" borderId="0" xfId="60" applyNumberFormat="1" applyFont="1" applyAlignment="1">
      <alignment horizontal="right"/>
      <protection/>
    </xf>
    <xf numFmtId="196" fontId="100" fillId="0" borderId="0" xfId="63" applyNumberFormat="1" applyFont="1">
      <alignment/>
      <protection/>
    </xf>
    <xf numFmtId="197" fontId="43" fillId="0" borderId="0" xfId="44" applyNumberFormat="1" applyFont="1" applyFill="1" applyBorder="1" applyAlignment="1">
      <alignment horizontal="right" vertical="top"/>
    </xf>
    <xf numFmtId="0" fontId="6" fillId="35" borderId="0" xfId="0" applyFont="1" applyFill="1" applyBorder="1" applyAlignment="1">
      <alignment horizontal="center" wrapText="1"/>
    </xf>
    <xf numFmtId="0" fontId="6" fillId="35" borderId="0" xfId="0" applyFont="1" applyFill="1" applyAlignment="1">
      <alignment horizontal="center" wrapText="1"/>
    </xf>
    <xf numFmtId="0" fontId="0" fillId="0" borderId="30" xfId="0" applyBorder="1" applyAlignment="1">
      <alignment horizontal="left" vertical="top" wrapText="1"/>
    </xf>
    <xf numFmtId="0" fontId="0" fillId="0" borderId="21" xfId="0" applyBorder="1" applyAlignment="1">
      <alignment horizontal="left" vertical="top" wrapText="1"/>
    </xf>
    <xf numFmtId="0" fontId="0" fillId="0" borderId="12" xfId="0" applyFont="1" applyBorder="1" applyAlignment="1">
      <alignment horizontal="center" vertical="center"/>
    </xf>
    <xf numFmtId="0" fontId="0" fillId="0" borderId="12" xfId="0" applyBorder="1" applyAlignment="1">
      <alignment horizontal="center" vertical="center"/>
    </xf>
    <xf numFmtId="0" fontId="90" fillId="0" borderId="0" xfId="0" applyFont="1" applyAlignment="1">
      <alignment horizontal="left" wrapText="1"/>
    </xf>
    <xf numFmtId="0" fontId="18" fillId="40" borderId="31" xfId="0" applyFont="1" applyFill="1" applyBorder="1" applyAlignment="1">
      <alignment horizontal="center" vertical="top" wrapText="1"/>
    </xf>
    <xf numFmtId="0" fontId="18" fillId="40" borderId="32" xfId="0" applyFont="1" applyFill="1" applyBorder="1" applyAlignment="1">
      <alignment horizontal="center" vertical="top" wrapText="1"/>
    </xf>
    <xf numFmtId="0" fontId="18" fillId="40" borderId="33" xfId="0" applyFont="1" applyFill="1" applyBorder="1" applyAlignment="1">
      <alignment horizontal="center" vertical="top" wrapText="1"/>
    </xf>
    <xf numFmtId="0" fontId="18" fillId="40" borderId="31" xfId="0" applyFont="1" applyFill="1" applyBorder="1" applyAlignment="1">
      <alignment horizontal="center" vertical="center" wrapText="1"/>
    </xf>
    <xf numFmtId="0" fontId="18" fillId="40" borderId="32" xfId="0" applyFont="1" applyFill="1" applyBorder="1" applyAlignment="1">
      <alignment horizontal="center" vertical="center" wrapText="1"/>
    </xf>
    <xf numFmtId="0" fontId="18" fillId="40" borderId="33" xfId="0" applyFont="1" applyFill="1" applyBorder="1" applyAlignment="1">
      <alignment horizontal="center" vertical="center" wrapText="1"/>
    </xf>
    <xf numFmtId="0" fontId="17" fillId="0" borderId="27" xfId="0" applyFont="1" applyBorder="1" applyAlignment="1">
      <alignment horizontal="center"/>
    </xf>
    <xf numFmtId="0" fontId="17" fillId="0" borderId="0" xfId="0" applyFont="1" applyAlignment="1">
      <alignment horizontal="center"/>
    </xf>
    <xf numFmtId="0" fontId="17" fillId="0" borderId="28" xfId="0" applyFont="1" applyBorder="1" applyAlignment="1">
      <alignment horizontal="center"/>
    </xf>
    <xf numFmtId="0" fontId="18" fillId="40" borderId="27" xfId="0" applyFont="1" applyFill="1" applyBorder="1" applyAlignment="1">
      <alignment horizontal="center" vertical="top" wrapText="1"/>
    </xf>
    <xf numFmtId="189" fontId="18" fillId="40" borderId="0" xfId="42" applyNumberFormat="1" applyFont="1" applyFill="1" applyBorder="1" applyAlignment="1">
      <alignment horizontal="center" vertical="top" wrapText="1"/>
    </xf>
    <xf numFmtId="10" fontId="18" fillId="40" borderId="28" xfId="68" applyNumberFormat="1" applyFont="1" applyFill="1" applyBorder="1" applyAlignment="1">
      <alignment horizontal="center" vertical="top" wrapText="1"/>
    </xf>
    <xf numFmtId="0" fontId="17" fillId="0" borderId="0" xfId="62" applyFont="1" applyFill="1" applyBorder="1" applyAlignment="1">
      <alignment horizontal="left" vertical="top" wrapText="1"/>
    </xf>
    <xf numFmtId="0" fontId="17" fillId="0" borderId="29" xfId="62" applyFont="1" applyFill="1" applyBorder="1" applyAlignment="1">
      <alignment horizontal="left" vertical="top" wrapText="1"/>
    </xf>
    <xf numFmtId="0" fontId="17" fillId="0" borderId="30" xfId="0" applyFont="1" applyBorder="1" applyAlignment="1">
      <alignment horizontal="left" vertical="top" wrapText="1"/>
    </xf>
    <xf numFmtId="0" fontId="17" fillId="0" borderId="21" xfId="0" applyFont="1" applyBorder="1" applyAlignment="1">
      <alignment horizontal="left" vertical="top" wrapText="1"/>
    </xf>
    <xf numFmtId="189" fontId="18" fillId="40" borderId="0" xfId="44" applyNumberFormat="1" applyFont="1" applyFill="1" applyBorder="1" applyAlignment="1">
      <alignment horizontal="center" vertical="top" wrapText="1"/>
    </xf>
    <xf numFmtId="10" fontId="18" fillId="40" borderId="28" xfId="69" applyNumberFormat="1" applyFont="1" applyFill="1" applyBorder="1" applyAlignment="1">
      <alignment horizontal="center" vertical="top" wrapText="1"/>
    </xf>
    <xf numFmtId="0" fontId="17" fillId="0" borderId="27" xfId="0" applyFont="1" applyBorder="1" applyAlignment="1">
      <alignment horizontal="center" vertical="top"/>
    </xf>
    <xf numFmtId="0" fontId="17" fillId="0" borderId="0" xfId="0" applyFont="1" applyAlignment="1">
      <alignment horizontal="center" vertical="top"/>
    </xf>
    <xf numFmtId="0" fontId="17" fillId="0" borderId="28" xfId="0" applyFont="1" applyBorder="1" applyAlignment="1">
      <alignment horizontal="center" vertical="top"/>
    </xf>
    <xf numFmtId="0" fontId="18" fillId="40" borderId="27" xfId="0" applyFont="1" applyFill="1" applyBorder="1" applyAlignment="1">
      <alignment horizontal="center" vertical="center" wrapText="1"/>
    </xf>
    <xf numFmtId="0" fontId="18" fillId="40" borderId="0" xfId="0" applyFont="1" applyFill="1" applyAlignment="1">
      <alignment horizontal="center" vertical="center" wrapText="1"/>
    </xf>
    <xf numFmtId="0" fontId="18" fillId="40" borderId="28" xfId="0" applyFont="1" applyFill="1" applyBorder="1" applyAlignment="1">
      <alignment horizontal="center" vertical="center" wrapText="1"/>
    </xf>
    <xf numFmtId="0" fontId="17" fillId="0" borderId="0" xfId="61" applyFont="1" applyAlignment="1">
      <alignment horizontal="center" vertical="top" wrapText="1"/>
      <protection/>
    </xf>
    <xf numFmtId="189" fontId="18" fillId="40" borderId="0" xfId="45" applyNumberFormat="1" applyFont="1" applyFill="1" applyBorder="1" applyAlignment="1">
      <alignment horizontal="center" vertical="top" wrapText="1"/>
    </xf>
    <xf numFmtId="0" fontId="19" fillId="43" borderId="34" xfId="61" applyFont="1" applyFill="1" applyBorder="1" applyAlignment="1">
      <alignment horizontal="center" vertical="top" wrapText="1"/>
      <protection/>
    </xf>
    <xf numFmtId="0" fontId="19" fillId="43" borderId="35" xfId="61" applyFont="1" applyFill="1" applyBorder="1" applyAlignment="1">
      <alignment horizontal="center" vertical="top" wrapText="1"/>
      <protection/>
    </xf>
    <xf numFmtId="0" fontId="19" fillId="43" borderId="36" xfId="61" applyFont="1" applyFill="1" applyBorder="1" applyAlignment="1">
      <alignment horizontal="center" vertical="top" wrapText="1"/>
      <protection/>
    </xf>
    <xf numFmtId="0" fontId="19" fillId="37" borderId="37" xfId="61" applyFont="1" applyFill="1" applyBorder="1" applyAlignment="1">
      <alignment horizontal="center" vertical="top" wrapText="1"/>
      <protection/>
    </xf>
    <xf numFmtId="0" fontId="19" fillId="37" borderId="38" xfId="61" applyFont="1" applyFill="1" applyBorder="1" applyAlignment="1">
      <alignment horizontal="center" vertical="top" wrapText="1"/>
      <protection/>
    </xf>
    <xf numFmtId="189" fontId="19" fillId="37" borderId="37" xfId="45" applyNumberFormat="1" applyFont="1" applyFill="1" applyBorder="1" applyAlignment="1">
      <alignment horizontal="center" vertical="top" wrapText="1"/>
    </xf>
    <xf numFmtId="189" fontId="19" fillId="37" borderId="38" xfId="45" applyNumberFormat="1" applyFont="1" applyFill="1" applyBorder="1" applyAlignment="1">
      <alignment horizontal="center" vertical="top" wrapText="1"/>
    </xf>
    <xf numFmtId="10" fontId="19" fillId="37" borderId="37" xfId="70" applyNumberFormat="1" applyFont="1" applyFill="1" applyBorder="1" applyAlignment="1">
      <alignment horizontal="center" vertical="top" wrapText="1"/>
    </xf>
    <xf numFmtId="10" fontId="19" fillId="37" borderId="38" xfId="70" applyNumberFormat="1" applyFont="1" applyFill="1" applyBorder="1" applyAlignment="1">
      <alignment horizontal="center" vertical="top" wrapText="1"/>
    </xf>
    <xf numFmtId="0" fontId="91" fillId="0" borderId="0" xfId="0" applyFont="1" applyAlignment="1">
      <alignment horizontal="left" vertical="top" wrapText="1"/>
    </xf>
    <xf numFmtId="0" fontId="95" fillId="0" borderId="0" xfId="0" applyFont="1" applyAlignment="1">
      <alignment horizontal="left" vertical="top" wrapText="1"/>
    </xf>
    <xf numFmtId="0" fontId="91" fillId="0" borderId="10" xfId="0" applyFont="1" applyBorder="1" applyAlignment="1">
      <alignment horizontal="center" vertical="top" wrapText="1"/>
    </xf>
    <xf numFmtId="0" fontId="101" fillId="0" borderId="0" xfId="0" applyFont="1" applyAlignment="1">
      <alignment horizontal="left" vertical="top"/>
    </xf>
    <xf numFmtId="49" fontId="102" fillId="0" borderId="39" xfId="60" applyNumberFormat="1" applyFont="1" applyBorder="1" applyAlignment="1">
      <alignment horizontal="center" vertical="center" wrapText="1"/>
      <protection/>
    </xf>
    <xf numFmtId="49" fontId="102" fillId="0" borderId="19" xfId="60" applyNumberFormat="1" applyFont="1" applyBorder="1" applyAlignment="1">
      <alignment horizontal="center" vertical="center" wrapText="1"/>
      <protection/>
    </xf>
    <xf numFmtId="49" fontId="102" fillId="0" borderId="40" xfId="60" applyNumberFormat="1" applyFont="1" applyBorder="1" applyAlignment="1">
      <alignment horizontal="center" vertical="center" wrapText="1"/>
      <protection/>
    </xf>
    <xf numFmtId="49" fontId="102" fillId="0" borderId="20" xfId="60" applyNumberFormat="1" applyFont="1" applyBorder="1" applyAlignment="1">
      <alignment horizontal="center" vertical="center" wrapText="1"/>
      <protection/>
    </xf>
    <xf numFmtId="2" fontId="27" fillId="0" borderId="41" xfId="61" applyNumberFormat="1" applyFont="1" applyBorder="1" applyAlignment="1">
      <alignment horizontal="center" vertical="top" wrapText="1"/>
      <protection/>
    </xf>
    <xf numFmtId="2" fontId="27" fillId="0" borderId="42" xfId="61" applyNumberFormat="1" applyFont="1" applyBorder="1" applyAlignment="1">
      <alignment horizontal="center" vertical="top" wrapText="1"/>
      <protection/>
    </xf>
    <xf numFmtId="2" fontId="27" fillId="0" borderId="43" xfId="61" applyNumberFormat="1" applyFont="1" applyBorder="1" applyAlignment="1">
      <alignment horizontal="center" vertical="top" wrapText="1"/>
      <protection/>
    </xf>
    <xf numFmtId="2" fontId="29" fillId="0" borderId="41" xfId="61" applyNumberFormat="1" applyFont="1" applyBorder="1" applyAlignment="1">
      <alignment horizontal="center" vertical="top" wrapText="1"/>
      <protection/>
    </xf>
    <xf numFmtId="2" fontId="29" fillId="0" borderId="42" xfId="61" applyNumberFormat="1" applyFont="1" applyBorder="1" applyAlignment="1">
      <alignment horizontal="center" vertical="top" wrapText="1"/>
      <protection/>
    </xf>
    <xf numFmtId="2" fontId="29" fillId="0" borderId="43" xfId="61" applyNumberFormat="1" applyFont="1" applyBorder="1" applyAlignment="1">
      <alignment horizontal="center" vertical="top" wrapText="1"/>
      <protection/>
    </xf>
    <xf numFmtId="3" fontId="29" fillId="0" borderId="44" xfId="61" applyNumberFormat="1" applyFont="1" applyBorder="1" applyAlignment="1">
      <alignment horizontal="center" vertical="center" wrapText="1"/>
      <protection/>
    </xf>
    <xf numFmtId="3" fontId="29" fillId="0" borderId="45" xfId="61" applyNumberFormat="1" applyFont="1" applyBorder="1" applyAlignment="1">
      <alignment horizontal="center" vertical="center" wrapText="1"/>
      <protection/>
    </xf>
    <xf numFmtId="3" fontId="29" fillId="0" borderId="46" xfId="61" applyNumberFormat="1" applyFont="1" applyBorder="1" applyAlignment="1">
      <alignment horizontal="center" vertical="center" wrapText="1"/>
      <protection/>
    </xf>
    <xf numFmtId="2" fontId="29" fillId="0" borderId="41" xfId="61" applyNumberFormat="1" applyFont="1" applyBorder="1" applyAlignment="1">
      <alignment horizontal="center"/>
      <protection/>
    </xf>
    <xf numFmtId="2" fontId="29" fillId="0" borderId="42" xfId="61" applyNumberFormat="1" applyFont="1" applyBorder="1" applyAlignment="1">
      <alignment horizontal="center"/>
      <protection/>
    </xf>
    <xf numFmtId="2" fontId="29" fillId="0" borderId="43" xfId="61" applyNumberFormat="1" applyFont="1" applyBorder="1" applyAlignment="1">
      <alignment horizontal="center"/>
      <protection/>
    </xf>
    <xf numFmtId="2" fontId="29" fillId="0" borderId="47" xfId="61" applyNumberFormat="1" applyFont="1" applyBorder="1" applyAlignment="1">
      <alignment horizontal="center" vertical="top" wrapText="1"/>
      <protection/>
    </xf>
    <xf numFmtId="2" fontId="29" fillId="0" borderId="48" xfId="61" applyNumberFormat="1" applyFont="1" applyBorder="1" applyAlignment="1">
      <alignment horizontal="center" vertical="top" wrapText="1"/>
      <protection/>
    </xf>
    <xf numFmtId="2" fontId="29" fillId="0" borderId="40" xfId="61" applyNumberFormat="1" applyFont="1" applyBorder="1" applyAlignment="1">
      <alignment horizontal="center" vertical="top" wrapText="1"/>
      <protection/>
    </xf>
    <xf numFmtId="2" fontId="29" fillId="0" borderId="49" xfId="61" applyNumberFormat="1" applyFont="1" applyBorder="1" applyAlignment="1">
      <alignment horizontal="center" vertical="top" wrapText="1"/>
      <protection/>
    </xf>
    <xf numFmtId="2" fontId="29" fillId="0" borderId="50" xfId="61" applyNumberFormat="1" applyFont="1" applyBorder="1" applyAlignment="1">
      <alignment horizontal="center" vertical="top" wrapText="1"/>
      <protection/>
    </xf>
    <xf numFmtId="2" fontId="29" fillId="0" borderId="51" xfId="61" applyNumberFormat="1" applyFont="1" applyBorder="1" applyAlignment="1">
      <alignment horizontal="center" vertical="top" wrapText="1"/>
      <protection/>
    </xf>
    <xf numFmtId="0" fontId="0" fillId="0" borderId="52" xfId="0" applyBorder="1" applyAlignment="1">
      <alignment horizontal="center"/>
    </xf>
    <xf numFmtId="0" fontId="0" fillId="0" borderId="30" xfId="0" applyBorder="1" applyAlignment="1">
      <alignment horizontal="center"/>
    </xf>
    <xf numFmtId="0" fontId="0" fillId="0" borderId="20" xfId="0" applyBorder="1" applyAlignment="1">
      <alignment horizontal="center"/>
    </xf>
    <xf numFmtId="0" fontId="32" fillId="0" borderId="52" xfId="0" applyFont="1" applyBorder="1" applyAlignment="1">
      <alignment horizontal="center"/>
    </xf>
    <xf numFmtId="0" fontId="32" fillId="0" borderId="30" xfId="0" applyFont="1" applyBorder="1" applyAlignment="1">
      <alignment horizontal="center"/>
    </xf>
    <xf numFmtId="0" fontId="32" fillId="0" borderId="20" xfId="0" applyFont="1" applyBorder="1" applyAlignment="1">
      <alignment horizontal="center"/>
    </xf>
    <xf numFmtId="0" fontId="0" fillId="0" borderId="15" xfId="0" applyBorder="1" applyAlignment="1">
      <alignment horizontal="center"/>
    </xf>
    <xf numFmtId="0" fontId="0" fillId="0" borderId="21" xfId="0" applyBorder="1" applyAlignment="1">
      <alignment horizontal="center"/>
    </xf>
    <xf numFmtId="0" fontId="32" fillId="0" borderId="15" xfId="0" applyFont="1" applyBorder="1" applyAlignment="1">
      <alignment horizontal="center"/>
    </xf>
    <xf numFmtId="0" fontId="32" fillId="0" borderId="21" xfId="0" applyFont="1" applyBorder="1" applyAlignment="1">
      <alignment horizontal="center"/>
    </xf>
    <xf numFmtId="0" fontId="103" fillId="0" borderId="53" xfId="0" applyFont="1" applyBorder="1" applyAlignment="1">
      <alignment horizontal="center" vertical="top" wrapText="1"/>
    </xf>
    <xf numFmtId="0" fontId="103" fillId="0" borderId="54" xfId="0" applyFont="1" applyBorder="1" applyAlignment="1">
      <alignment horizontal="center" vertical="top" wrapText="1"/>
    </xf>
    <xf numFmtId="0" fontId="103" fillId="0" borderId="55" xfId="0" applyFont="1" applyBorder="1" applyAlignment="1">
      <alignment horizontal="center" vertical="top" wrapText="1"/>
    </xf>
    <xf numFmtId="0" fontId="103" fillId="0" borderId="56" xfId="0" applyFont="1" applyBorder="1" applyAlignment="1">
      <alignment horizontal="center" vertical="top" wrapText="1"/>
    </xf>
    <xf numFmtId="0" fontId="35" fillId="0" borderId="57" xfId="0" applyFont="1" applyBorder="1" applyAlignment="1">
      <alignment horizontal="center" vertical="top" wrapText="1"/>
    </xf>
    <xf numFmtId="0" fontId="35" fillId="0" borderId="58" xfId="0" applyFont="1" applyBorder="1" applyAlignment="1">
      <alignment horizontal="center" vertical="top" wrapText="1"/>
    </xf>
    <xf numFmtId="0" fontId="35" fillId="0" borderId="59" xfId="0" applyFont="1" applyBorder="1" applyAlignment="1">
      <alignment horizontal="center" vertical="top" wrapText="1"/>
    </xf>
    <xf numFmtId="0" fontId="37" fillId="0" borderId="60" xfId="0" applyFont="1" applyBorder="1" applyAlignment="1">
      <alignment vertical="top" wrapText="1"/>
    </xf>
    <xf numFmtId="0" fontId="37" fillId="0" borderId="26" xfId="0" applyFont="1" applyBorder="1" applyAlignment="1">
      <alignment vertical="top" wrapText="1"/>
    </xf>
    <xf numFmtId="0" fontId="37" fillId="0" borderId="57" xfId="0" applyFont="1" applyBorder="1" applyAlignment="1">
      <alignment horizontal="center" vertical="top" wrapText="1"/>
    </xf>
    <xf numFmtId="0" fontId="37" fillId="0" borderId="58" xfId="0" applyFont="1" applyBorder="1" applyAlignment="1">
      <alignment horizontal="center" vertical="top" wrapText="1"/>
    </xf>
    <xf numFmtId="0" fontId="37" fillId="0" borderId="59" xfId="0" applyFont="1" applyBorder="1" applyAlignment="1">
      <alignment horizontal="center" vertical="top" wrapText="1"/>
    </xf>
    <xf numFmtId="0" fontId="0" fillId="0" borderId="0" xfId="0" applyAlignment="1">
      <alignment horizontal="center" vertical="center"/>
    </xf>
    <xf numFmtId="0" fontId="82" fillId="0" borderId="0" xfId="56" applyAlignment="1" applyProtection="1">
      <alignment horizontal="center" vertical="center"/>
      <protection/>
    </xf>
    <xf numFmtId="0" fontId="88" fillId="0" borderId="0" xfId="0" applyFont="1" applyAlignment="1">
      <alignment horizontal="center" vertical="center"/>
    </xf>
    <xf numFmtId="0" fontId="88" fillId="0" borderId="0" xfId="0" applyFont="1" applyAlignment="1">
      <alignment horizontal="justify" vertical="center"/>
    </xf>
    <xf numFmtId="0" fontId="0" fillId="0" borderId="0" xfId="0" applyAlignment="1">
      <alignment horizontal="justify" vertical="center"/>
    </xf>
    <xf numFmtId="0" fontId="82" fillId="0" borderId="0" xfId="56" applyAlignment="1" applyProtection="1">
      <alignment horizontal="justify" vertical="center"/>
      <protection/>
    </xf>
    <xf numFmtId="0" fontId="0" fillId="0" borderId="0" xfId="0" applyAlignment="1">
      <alignment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2" xfId="61"/>
    <cellStyle name="Normal 3" xfId="62"/>
    <cellStyle name="Normal 4" xfId="63"/>
    <cellStyle name="Normal_Unaudited Half Yrly - MSIM Copy" xfId="64"/>
    <cellStyle name="Normal_XDO_METADATA" xfId="65"/>
    <cellStyle name="Note" xfId="66"/>
    <cellStyle name="Output" xfId="67"/>
    <cellStyle name="Percent" xfId="68"/>
    <cellStyle name="Percent 2" xfId="69"/>
    <cellStyle name="Percent 2 2" xfId="70"/>
    <cellStyle name="Title" xfId="71"/>
    <cellStyle name="Total" xfId="72"/>
    <cellStyle name="Warning Text" xfId="73"/>
  </cellStyles>
  <dxfs count="27">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2457450</xdr:colOff>
      <xdr:row>0</xdr:row>
      <xdr:rowOff>38100</xdr:rowOff>
    </xdr:from>
    <xdr:to>
      <xdr:col>5</xdr:col>
      <xdr:colOff>95250</xdr:colOff>
      <xdr:row>3</xdr:row>
      <xdr:rowOff>123825</xdr:rowOff>
    </xdr:to>
    <xdr:pic>
      <xdr:nvPicPr>
        <xdr:cNvPr id="1" name="Picture 3" descr="C:\Users\goutam.gandhi\Desktop\Logo_Mutual Fund 1.jpg"/>
        <xdr:cNvPicPr preferRelativeResize="1">
          <a:picLocks noChangeAspect="1"/>
        </xdr:cNvPicPr>
      </xdr:nvPicPr>
      <xdr:blipFill>
        <a:blip r:embed="rId1"/>
        <a:stretch>
          <a:fillRect/>
        </a:stretch>
      </xdr:blipFill>
      <xdr:spPr>
        <a:xfrm>
          <a:off x="2952750" y="38100"/>
          <a:ext cx="411480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2457450</xdr:colOff>
      <xdr:row>0</xdr:row>
      <xdr:rowOff>38100</xdr:rowOff>
    </xdr:from>
    <xdr:to>
      <xdr:col>5</xdr:col>
      <xdr:colOff>85725</xdr:colOff>
      <xdr:row>3</xdr:row>
      <xdr:rowOff>123825</xdr:rowOff>
    </xdr:to>
    <xdr:pic>
      <xdr:nvPicPr>
        <xdr:cNvPr id="1" name="Picture 3" descr="C:\Users\goutam.gandhi\Desktop\Logo_Mutual Fund 1.jpg"/>
        <xdr:cNvPicPr preferRelativeResize="1">
          <a:picLocks noChangeAspect="1"/>
        </xdr:cNvPicPr>
      </xdr:nvPicPr>
      <xdr:blipFill>
        <a:blip r:embed="rId1"/>
        <a:stretch>
          <a:fillRect/>
        </a:stretch>
      </xdr:blipFill>
      <xdr:spPr>
        <a:xfrm>
          <a:off x="3571875" y="38100"/>
          <a:ext cx="4572000"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2857500</xdr:colOff>
      <xdr:row>1</xdr:row>
      <xdr:rowOff>57150</xdr:rowOff>
    </xdr:from>
    <xdr:to>
      <xdr:col>0</xdr:col>
      <xdr:colOff>7419975</xdr:colOff>
      <xdr:row>4</xdr:row>
      <xdr:rowOff>133350</xdr:rowOff>
    </xdr:to>
    <xdr:pic>
      <xdr:nvPicPr>
        <xdr:cNvPr id="1" name="Picture 3" descr="C:\Users\goutam.gandhi\Desktop\Logo_Mutual Fund 1.jpg"/>
        <xdr:cNvPicPr preferRelativeResize="1">
          <a:picLocks noChangeAspect="1"/>
        </xdr:cNvPicPr>
      </xdr:nvPicPr>
      <xdr:blipFill>
        <a:blip r:embed="rId1"/>
        <a:stretch>
          <a:fillRect/>
        </a:stretch>
      </xdr:blipFill>
      <xdr:spPr>
        <a:xfrm>
          <a:off x="2857500" y="247650"/>
          <a:ext cx="45624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ilfsinfrafund.com/" TargetMode="External" /><Relationship Id="rId2" Type="http://schemas.openxmlformats.org/officeDocument/2006/relationships/hyperlink" Target="mailto:ilfs_idf@camsonline.com" TargetMode="Externa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19"/>
  <sheetViews>
    <sheetView zoomScalePageLayoutView="0" workbookViewId="0" topLeftCell="A1">
      <selection activeCell="E14" sqref="E14"/>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4.25">
      <c r="A1" s="10"/>
      <c r="G1" s="11"/>
    </row>
    <row r="2" spans="1:8" ht="14.25">
      <c r="A2" s="347" t="s">
        <v>0</v>
      </c>
      <c r="B2" s="347"/>
      <c r="C2" s="347"/>
      <c r="D2" s="347"/>
      <c r="E2" s="347"/>
      <c r="F2" s="347"/>
      <c r="G2" s="347"/>
      <c r="H2" s="347"/>
    </row>
    <row r="3" spans="1:7" ht="14.25">
      <c r="A3" s="12"/>
      <c r="B3" s="13" t="s">
        <v>1</v>
      </c>
      <c r="G3" s="11"/>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19"/>
      <c r="B6" s="20" t="s">
        <v>10</v>
      </c>
      <c r="C6" s="21"/>
      <c r="D6" s="21"/>
      <c r="E6" s="22"/>
      <c r="F6" s="22"/>
      <c r="G6" s="23"/>
      <c r="H6" s="22"/>
    </row>
    <row r="7" spans="1:8" ht="14.25">
      <c r="A7" s="19"/>
      <c r="B7" s="24"/>
      <c r="C7" s="21"/>
      <c r="D7" s="21"/>
      <c r="E7" s="22"/>
      <c r="F7" s="22"/>
      <c r="G7" s="25"/>
      <c r="H7" s="22"/>
    </row>
    <row r="8" spans="1:8" ht="14.25">
      <c r="A8" s="19"/>
      <c r="B8" s="20" t="s">
        <v>11</v>
      </c>
      <c r="C8" s="24"/>
      <c r="D8" s="24"/>
      <c r="E8" s="24"/>
      <c r="F8" s="24"/>
      <c r="G8" s="24"/>
      <c r="H8" s="19"/>
    </row>
    <row r="9" spans="1:8" ht="14.25">
      <c r="A9" s="19"/>
      <c r="B9" s="24"/>
      <c r="C9" s="21"/>
      <c r="D9" s="21"/>
      <c r="E9" s="22"/>
      <c r="F9" s="22"/>
      <c r="G9" s="32"/>
      <c r="H9" s="22"/>
    </row>
    <row r="10" spans="1:8" ht="14.25">
      <c r="A10" s="19"/>
      <c r="B10" s="20" t="s">
        <v>12</v>
      </c>
      <c r="C10" s="21"/>
      <c r="D10" s="21"/>
      <c r="E10" s="22"/>
      <c r="F10" s="22"/>
      <c r="G10" s="32"/>
      <c r="H10" s="22"/>
    </row>
    <row r="11" spans="1:8" ht="14.25">
      <c r="A11" s="19"/>
      <c r="B11" s="24"/>
      <c r="C11" s="21"/>
      <c r="D11" s="21"/>
      <c r="E11" s="22"/>
      <c r="F11" s="22"/>
      <c r="G11" s="32"/>
      <c r="H11" s="22"/>
    </row>
    <row r="12" spans="1:8" ht="14.25">
      <c r="A12" s="19"/>
      <c r="B12" s="20" t="s">
        <v>13</v>
      </c>
      <c r="C12" s="21"/>
      <c r="D12" s="21"/>
      <c r="E12" s="22"/>
      <c r="F12" s="22"/>
      <c r="G12" s="32"/>
      <c r="H12" s="22"/>
    </row>
    <row r="13" spans="1:8" ht="14.25">
      <c r="A13" s="35"/>
      <c r="B13" s="36" t="s">
        <v>14</v>
      </c>
      <c r="C13" s="37"/>
      <c r="D13" s="37"/>
      <c r="E13" s="38">
        <v>0</v>
      </c>
      <c r="F13" s="38">
        <v>0</v>
      </c>
      <c r="G13" s="39">
        <v>0</v>
      </c>
      <c r="H13" s="38"/>
    </row>
    <row r="14" spans="1:8" ht="14.25">
      <c r="A14" s="14"/>
      <c r="B14" s="20" t="s">
        <v>15</v>
      </c>
      <c r="C14" s="15"/>
      <c r="D14" s="15"/>
      <c r="E14" s="16"/>
      <c r="F14" s="17"/>
      <c r="G14" s="18"/>
      <c r="H14" s="17"/>
    </row>
    <row r="15" spans="1:8" ht="14.25">
      <c r="A15" s="35"/>
      <c r="B15" s="36" t="s">
        <v>14</v>
      </c>
      <c r="C15" s="37"/>
      <c r="D15" s="37"/>
      <c r="E15" s="44"/>
      <c r="F15" s="38">
        <v>0</v>
      </c>
      <c r="G15" s="39">
        <v>0</v>
      </c>
      <c r="H15" s="38"/>
    </row>
    <row r="16" spans="1:8" ht="14.25">
      <c r="A16" s="26"/>
      <c r="B16" s="29" t="s">
        <v>16</v>
      </c>
      <c r="C16" s="27"/>
      <c r="D16" s="27"/>
      <c r="E16" s="28"/>
      <c r="F16" s="30"/>
      <c r="G16" s="31"/>
      <c r="H16" s="30"/>
    </row>
    <row r="17" spans="1:8" ht="14.25">
      <c r="A17" s="26"/>
      <c r="B17" s="29" t="s">
        <v>17</v>
      </c>
      <c r="C17" s="27"/>
      <c r="D17" s="27"/>
      <c r="E17" s="28"/>
      <c r="F17" s="22">
        <v>0</v>
      </c>
      <c r="G17" s="32">
        <v>100</v>
      </c>
      <c r="H17" s="22"/>
    </row>
    <row r="18" spans="1:8" ht="14.25">
      <c r="A18" s="35"/>
      <c r="B18" s="45" t="s">
        <v>14</v>
      </c>
      <c r="C18" s="37"/>
      <c r="D18" s="37"/>
      <c r="E18" s="44"/>
      <c r="F18" s="38">
        <v>0</v>
      </c>
      <c r="G18" s="39">
        <v>100</v>
      </c>
      <c r="H18" s="38"/>
    </row>
    <row r="19" spans="1:8" ht="14.25">
      <c r="A19" s="46"/>
      <c r="B19" s="48" t="s">
        <v>18</v>
      </c>
      <c r="C19" s="47"/>
      <c r="D19" s="47"/>
      <c r="E19" s="47"/>
      <c r="F19" s="33">
        <v>0</v>
      </c>
      <c r="G19" s="34" t="s">
        <v>19</v>
      </c>
      <c r="H19" s="33"/>
    </row>
  </sheetData>
  <sheetProtection/>
  <mergeCells count="1">
    <mergeCell ref="A2:H2"/>
  </mergeCells>
  <conditionalFormatting sqref="C13:D13 C15:E18 F16 H16">
    <cfRule type="cellIs" priority="1" dxfId="26" operator="lessThan" stopIfTrue="1">
      <formula>0</formula>
    </cfRule>
  </conditionalFormatting>
  <conditionalFormatting sqref="G16">
    <cfRule type="cellIs" priority="2" dxfId="26" operator="lessThan" stopIfTrue="1">
      <formula>0</formula>
    </cfRule>
  </conditionalFormatting>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47"/>
  <sheetViews>
    <sheetView zoomScalePageLayoutView="0" workbookViewId="0" topLeftCell="A1">
      <selection activeCell="A1" sqref="A1"/>
    </sheetView>
  </sheetViews>
  <sheetFormatPr defaultColWidth="9.140625" defaultRowHeight="15"/>
  <cols>
    <col min="1" max="1" width="7.28125" style="82" customWidth="1"/>
    <col min="2" max="2" width="41.28125" style="82" customWidth="1"/>
    <col min="3" max="3" width="25.00390625" style="82" customWidth="1"/>
    <col min="4" max="4" width="19.28125" style="82" customWidth="1"/>
    <col min="5" max="5" width="20.421875" style="82" customWidth="1"/>
    <col min="6" max="6" width="19.7109375" style="82" customWidth="1"/>
    <col min="7" max="7" width="15.140625" style="82" customWidth="1"/>
    <col min="8" max="8" width="15.00390625" style="82" customWidth="1"/>
    <col min="9" max="16384" width="8.7109375" style="82" customWidth="1"/>
  </cols>
  <sheetData>
    <row r="1" spans="1:7" ht="14.25">
      <c r="A1" s="10"/>
      <c r="G1" s="58"/>
    </row>
    <row r="2" spans="1:8" ht="14.25" customHeight="1">
      <c r="A2" s="348" t="s">
        <v>100</v>
      </c>
      <c r="B2" s="348"/>
      <c r="C2" s="348"/>
      <c r="D2" s="348"/>
      <c r="E2" s="348"/>
      <c r="F2" s="348"/>
      <c r="G2" s="348"/>
      <c r="H2" s="348"/>
    </row>
    <row r="3" spans="1:8" ht="14.25">
      <c r="A3" s="352" t="s">
        <v>104</v>
      </c>
      <c r="B3" s="352"/>
      <c r="C3" s="352"/>
      <c r="D3" s="352"/>
      <c r="E3" s="352"/>
      <c r="F3" s="352"/>
      <c r="G3" s="352"/>
      <c r="H3" s="352"/>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59"/>
      <c r="B6" s="20" t="s">
        <v>10</v>
      </c>
      <c r="C6" s="60"/>
      <c r="D6" s="60"/>
      <c r="E6" s="61"/>
      <c r="F6" s="61"/>
      <c r="G6" s="63"/>
      <c r="H6" s="61"/>
    </row>
    <row r="7" spans="1:8" ht="14.25">
      <c r="A7" s="59">
        <v>1</v>
      </c>
      <c r="B7" s="60" t="s">
        <v>24</v>
      </c>
      <c r="C7" s="60" t="s">
        <v>25</v>
      </c>
      <c r="D7" s="60" t="s">
        <v>77</v>
      </c>
      <c r="E7" s="61">
        <v>240</v>
      </c>
      <c r="F7" s="61">
        <v>2400</v>
      </c>
      <c r="G7" s="64">
        <v>10.74</v>
      </c>
      <c r="H7" s="64">
        <v>14.25</v>
      </c>
    </row>
    <row r="8" spans="1:8" ht="14.25">
      <c r="A8" s="59"/>
      <c r="B8" s="60"/>
      <c r="C8" s="60"/>
      <c r="D8" s="60"/>
      <c r="E8" s="61"/>
      <c r="F8" s="61"/>
      <c r="G8" s="65"/>
      <c r="H8" s="61"/>
    </row>
    <row r="9" spans="1:8" ht="14.25">
      <c r="A9" s="59"/>
      <c r="B9" s="20" t="s">
        <v>11</v>
      </c>
      <c r="C9" s="60"/>
      <c r="D9" s="60"/>
      <c r="E9" s="60"/>
      <c r="F9" s="60"/>
      <c r="G9" s="60"/>
      <c r="H9" s="59"/>
    </row>
    <row r="10" spans="1:8" ht="14.25">
      <c r="A10" s="59">
        <v>2</v>
      </c>
      <c r="B10" s="60" t="s">
        <v>33</v>
      </c>
      <c r="C10" s="60" t="s">
        <v>34</v>
      </c>
      <c r="D10" s="60" t="s">
        <v>78</v>
      </c>
      <c r="E10" s="61">
        <v>260</v>
      </c>
      <c r="F10" s="61">
        <v>2600</v>
      </c>
      <c r="G10" s="64">
        <v>11.64</v>
      </c>
      <c r="H10" s="64">
        <v>10.8</v>
      </c>
    </row>
    <row r="11" spans="1:8" ht="14.25">
      <c r="A11" s="59">
        <v>3</v>
      </c>
      <c r="B11" s="60" t="s">
        <v>38</v>
      </c>
      <c r="C11" s="60" t="s">
        <v>39</v>
      </c>
      <c r="D11" s="60" t="s">
        <v>40</v>
      </c>
      <c r="E11" s="61">
        <v>171379</v>
      </c>
      <c r="F11" s="61">
        <v>1713.79</v>
      </c>
      <c r="G11" s="64">
        <v>7.67</v>
      </c>
      <c r="H11" s="64">
        <v>10.5</v>
      </c>
    </row>
    <row r="12" spans="1:8" ht="14.25">
      <c r="A12" s="59">
        <v>4</v>
      </c>
      <c r="B12" s="60" t="s">
        <v>30</v>
      </c>
      <c r="C12" s="60" t="s">
        <v>31</v>
      </c>
      <c r="D12" s="60" t="s">
        <v>32</v>
      </c>
      <c r="E12" s="61">
        <v>120</v>
      </c>
      <c r="F12" s="61">
        <v>1200</v>
      </c>
      <c r="G12" s="64">
        <v>5.37</v>
      </c>
      <c r="H12" s="64">
        <v>9.09</v>
      </c>
    </row>
    <row r="13" spans="1:8" ht="14.25">
      <c r="A13" s="59">
        <v>5</v>
      </c>
      <c r="B13" s="60" t="s">
        <v>33</v>
      </c>
      <c r="C13" s="60" t="s">
        <v>34</v>
      </c>
      <c r="D13" s="60" t="s">
        <v>79</v>
      </c>
      <c r="E13" s="61">
        <v>84</v>
      </c>
      <c r="F13" s="61">
        <v>699.087955749</v>
      </c>
      <c r="G13" s="64">
        <v>3.13</v>
      </c>
      <c r="H13" s="64">
        <v>10.8</v>
      </c>
    </row>
    <row r="14" spans="1:8" ht="14.25">
      <c r="A14" s="59">
        <v>6</v>
      </c>
      <c r="B14" s="60" t="s">
        <v>30</v>
      </c>
      <c r="C14" s="60" t="s">
        <v>31</v>
      </c>
      <c r="D14" s="60" t="s">
        <v>37</v>
      </c>
      <c r="E14" s="61">
        <v>56</v>
      </c>
      <c r="F14" s="61">
        <v>560</v>
      </c>
      <c r="G14" s="64">
        <v>2.51</v>
      </c>
      <c r="H14" s="64">
        <v>9.09</v>
      </c>
    </row>
    <row r="15" spans="1:8" ht="14.25">
      <c r="A15" s="59">
        <v>7</v>
      </c>
      <c r="B15" s="60" t="s">
        <v>69</v>
      </c>
      <c r="C15" s="60" t="s">
        <v>70</v>
      </c>
      <c r="D15" s="60" t="s">
        <v>71</v>
      </c>
      <c r="E15" s="61">
        <v>1300</v>
      </c>
      <c r="F15" s="61">
        <v>406.25</v>
      </c>
      <c r="G15" s="64">
        <v>1.82</v>
      </c>
      <c r="H15" s="64">
        <v>16</v>
      </c>
    </row>
    <row r="16" spans="1:8" ht="14.25">
      <c r="A16" s="59">
        <v>8</v>
      </c>
      <c r="B16" s="60" t="s">
        <v>27</v>
      </c>
      <c r="C16" s="60" t="s">
        <v>28</v>
      </c>
      <c r="D16" s="60" t="s">
        <v>80</v>
      </c>
      <c r="E16" s="61">
        <v>20</v>
      </c>
      <c r="F16" s="61">
        <v>200</v>
      </c>
      <c r="G16" s="64">
        <v>0.9</v>
      </c>
      <c r="H16" s="64">
        <v>9.09</v>
      </c>
    </row>
    <row r="17" spans="1:8" ht="14.25">
      <c r="A17" s="59">
        <v>9</v>
      </c>
      <c r="B17" s="60" t="s">
        <v>30</v>
      </c>
      <c r="C17" s="60" t="s">
        <v>31</v>
      </c>
      <c r="D17" s="60" t="s">
        <v>36</v>
      </c>
      <c r="E17" s="61">
        <v>16</v>
      </c>
      <c r="F17" s="61">
        <v>160</v>
      </c>
      <c r="G17" s="64">
        <v>0.72</v>
      </c>
      <c r="H17" s="64">
        <v>9.09</v>
      </c>
    </row>
    <row r="18" spans="1:8" ht="14.25">
      <c r="A18" s="59"/>
      <c r="B18" s="60"/>
      <c r="C18" s="60"/>
      <c r="D18" s="60"/>
      <c r="E18" s="61"/>
      <c r="F18" s="61"/>
      <c r="G18" s="64"/>
      <c r="H18" s="61"/>
    </row>
    <row r="19" spans="1:8" ht="14.25">
      <c r="A19" s="66"/>
      <c r="B19" s="51" t="s">
        <v>12</v>
      </c>
      <c r="C19" s="67"/>
      <c r="D19" s="67"/>
      <c r="E19" s="68"/>
      <c r="F19" s="68"/>
      <c r="G19" s="69"/>
      <c r="H19" s="68"/>
    </row>
    <row r="20" spans="1:8" ht="14.25">
      <c r="A20" s="66">
        <f>A17+1</f>
        <v>10</v>
      </c>
      <c r="B20" s="67" t="s">
        <v>56</v>
      </c>
      <c r="C20" s="67" t="s">
        <v>57</v>
      </c>
      <c r="D20" s="67" t="s">
        <v>58</v>
      </c>
      <c r="E20" s="68">
        <v>321</v>
      </c>
      <c r="F20" s="68">
        <v>1576.9974497</v>
      </c>
      <c r="G20" s="69">
        <v>7.06</v>
      </c>
      <c r="H20" s="69">
        <v>4.25</v>
      </c>
    </row>
    <row r="21" spans="1:8" ht="14.25">
      <c r="A21" s="66">
        <f>A20+1</f>
        <v>11</v>
      </c>
      <c r="B21" s="67" t="s">
        <v>44</v>
      </c>
      <c r="C21" s="67" t="s">
        <v>42</v>
      </c>
      <c r="D21" s="67" t="s">
        <v>59</v>
      </c>
      <c r="E21" s="68">
        <v>322</v>
      </c>
      <c r="F21" s="68">
        <v>1574.7272239</v>
      </c>
      <c r="G21" s="69">
        <v>7.05</v>
      </c>
      <c r="H21" s="69">
        <v>4.25</v>
      </c>
    </row>
    <row r="22" spans="1:8" ht="14.25">
      <c r="A22" s="66">
        <f aca="true" t="shared" si="0" ref="A22:A32">A21+1</f>
        <v>12</v>
      </c>
      <c r="B22" s="67" t="s">
        <v>48</v>
      </c>
      <c r="C22" s="67" t="s">
        <v>49</v>
      </c>
      <c r="D22" s="67" t="s">
        <v>50</v>
      </c>
      <c r="E22" s="68">
        <v>268</v>
      </c>
      <c r="F22" s="68">
        <v>1334.446801</v>
      </c>
      <c r="G22" s="69">
        <v>5.97</v>
      </c>
      <c r="H22" s="69">
        <v>4.05</v>
      </c>
    </row>
    <row r="23" spans="1:8" ht="14.25">
      <c r="A23" s="66">
        <f t="shared" si="0"/>
        <v>13</v>
      </c>
      <c r="B23" s="67" t="s">
        <v>44</v>
      </c>
      <c r="C23" s="67" t="s">
        <v>42</v>
      </c>
      <c r="D23" s="67" t="s">
        <v>45</v>
      </c>
      <c r="E23" s="68">
        <v>267</v>
      </c>
      <c r="F23" s="68">
        <v>1319.8606995</v>
      </c>
      <c r="G23" s="69">
        <v>5.91</v>
      </c>
      <c r="H23" s="69">
        <v>4.1</v>
      </c>
    </row>
    <row r="24" spans="1:8" ht="14.25">
      <c r="A24" s="66">
        <f t="shared" si="0"/>
        <v>14</v>
      </c>
      <c r="B24" s="67" t="s">
        <v>51</v>
      </c>
      <c r="C24" s="67" t="s">
        <v>52</v>
      </c>
      <c r="D24" s="67" t="s">
        <v>53</v>
      </c>
      <c r="E24" s="68">
        <v>160</v>
      </c>
      <c r="F24" s="68">
        <v>790.2611448</v>
      </c>
      <c r="G24" s="69">
        <v>3.54</v>
      </c>
      <c r="H24" s="69">
        <v>4.2</v>
      </c>
    </row>
    <row r="25" spans="1:8" ht="14.25">
      <c r="A25" s="66">
        <f t="shared" si="0"/>
        <v>15</v>
      </c>
      <c r="B25" s="67" t="s">
        <v>61</v>
      </c>
      <c r="C25" s="67" t="s">
        <v>62</v>
      </c>
      <c r="D25" s="67" t="s">
        <v>63</v>
      </c>
      <c r="E25" s="68">
        <v>109</v>
      </c>
      <c r="F25" s="68">
        <v>543.3600089</v>
      </c>
      <c r="G25" s="69">
        <v>2.43</v>
      </c>
      <c r="H25" s="69">
        <v>4.3</v>
      </c>
    </row>
    <row r="26" spans="1:8" ht="14.25">
      <c r="A26" s="66">
        <f t="shared" si="0"/>
        <v>16</v>
      </c>
      <c r="B26" s="67" t="s">
        <v>48</v>
      </c>
      <c r="C26" s="67" t="s">
        <v>49</v>
      </c>
      <c r="D26" s="67" t="s">
        <v>67</v>
      </c>
      <c r="E26" s="68">
        <v>103</v>
      </c>
      <c r="F26" s="68">
        <v>509.0221473</v>
      </c>
      <c r="G26" s="69">
        <v>2.28</v>
      </c>
      <c r="H26" s="69">
        <v>4.2</v>
      </c>
    </row>
    <row r="27" spans="1:8" ht="14.25">
      <c r="A27" s="66">
        <f t="shared" si="0"/>
        <v>17</v>
      </c>
      <c r="B27" s="67" t="s">
        <v>56</v>
      </c>
      <c r="C27" s="67" t="s">
        <v>57</v>
      </c>
      <c r="D27" s="67" t="s">
        <v>60</v>
      </c>
      <c r="E27" s="68">
        <v>75</v>
      </c>
      <c r="F27" s="68">
        <v>369.3564282</v>
      </c>
      <c r="G27" s="69">
        <v>1.65</v>
      </c>
      <c r="H27" s="69">
        <v>4.35</v>
      </c>
    </row>
    <row r="28" spans="1:8" ht="14.25">
      <c r="A28" s="66">
        <f t="shared" si="0"/>
        <v>18</v>
      </c>
      <c r="B28" s="67" t="s">
        <v>61</v>
      </c>
      <c r="C28" s="67" t="s">
        <v>62</v>
      </c>
      <c r="D28" s="67" t="s">
        <v>66</v>
      </c>
      <c r="E28" s="68">
        <v>63</v>
      </c>
      <c r="F28" s="68">
        <v>313.4995809</v>
      </c>
      <c r="G28" s="69">
        <v>1.4</v>
      </c>
      <c r="H28" s="69">
        <v>4.3</v>
      </c>
    </row>
    <row r="29" spans="1:8" ht="14.25">
      <c r="A29" s="66">
        <f t="shared" si="0"/>
        <v>19</v>
      </c>
      <c r="B29" s="67" t="s">
        <v>41</v>
      </c>
      <c r="C29" s="67" t="s">
        <v>42</v>
      </c>
      <c r="D29" s="67" t="s">
        <v>43</v>
      </c>
      <c r="E29" s="68">
        <v>47</v>
      </c>
      <c r="F29" s="68">
        <v>234.0732853</v>
      </c>
      <c r="G29" s="69">
        <v>1.05</v>
      </c>
      <c r="H29" s="69">
        <v>4.6</v>
      </c>
    </row>
    <row r="30" spans="1:8" ht="14.25">
      <c r="A30" s="66">
        <f t="shared" si="0"/>
        <v>20</v>
      </c>
      <c r="B30" s="67" t="s">
        <v>46</v>
      </c>
      <c r="C30" s="67" t="s">
        <v>42</v>
      </c>
      <c r="D30" s="67" t="s">
        <v>64</v>
      </c>
      <c r="E30" s="68">
        <v>45</v>
      </c>
      <c r="F30" s="68">
        <v>221.3404011</v>
      </c>
      <c r="G30" s="69">
        <v>0.99</v>
      </c>
      <c r="H30" s="69">
        <v>4.15</v>
      </c>
    </row>
    <row r="31" spans="1:8" ht="14.25">
      <c r="A31" s="66">
        <f t="shared" si="0"/>
        <v>21</v>
      </c>
      <c r="B31" s="67" t="s">
        <v>51</v>
      </c>
      <c r="C31" s="67" t="s">
        <v>57</v>
      </c>
      <c r="D31" s="67" t="s">
        <v>65</v>
      </c>
      <c r="E31" s="68">
        <v>38</v>
      </c>
      <c r="F31" s="68">
        <v>187.312982</v>
      </c>
      <c r="G31" s="69">
        <v>0.84</v>
      </c>
      <c r="H31" s="69">
        <v>4.25</v>
      </c>
    </row>
    <row r="32" spans="1:8" ht="14.25">
      <c r="A32" s="66">
        <f t="shared" si="0"/>
        <v>22</v>
      </c>
      <c r="B32" s="67" t="s">
        <v>46</v>
      </c>
      <c r="C32" s="67" t="s">
        <v>42</v>
      </c>
      <c r="D32" s="67" t="s">
        <v>47</v>
      </c>
      <c r="E32" s="68">
        <v>15</v>
      </c>
      <c r="F32" s="68">
        <v>74.8018409</v>
      </c>
      <c r="G32" s="69">
        <v>0.33</v>
      </c>
      <c r="H32" s="69">
        <v>4.1</v>
      </c>
    </row>
    <row r="33" spans="1:8" ht="14.25">
      <c r="A33" s="59"/>
      <c r="B33" s="60"/>
      <c r="C33" s="60"/>
      <c r="D33" s="60"/>
      <c r="E33" s="61"/>
      <c r="F33" s="61"/>
      <c r="G33" s="64"/>
      <c r="H33" s="61"/>
    </row>
    <row r="34" spans="1:8" ht="14.25">
      <c r="A34" s="35"/>
      <c r="B34" s="70" t="s">
        <v>14</v>
      </c>
      <c r="C34" s="37"/>
      <c r="D34" s="37"/>
      <c r="E34" s="38"/>
      <c r="F34" s="38">
        <v>18988.187949249</v>
      </c>
      <c r="G34" s="39">
        <v>84.99999999999999</v>
      </c>
      <c r="H34" s="38"/>
    </row>
    <row r="35" spans="1:8" ht="14.25">
      <c r="A35" s="14"/>
      <c r="B35" s="20" t="s">
        <v>15</v>
      </c>
      <c r="C35" s="15"/>
      <c r="D35" s="15"/>
      <c r="E35" s="16"/>
      <c r="F35" s="17"/>
      <c r="G35" s="18"/>
      <c r="H35" s="17"/>
    </row>
    <row r="36" spans="1:8" ht="14.25">
      <c r="A36" s="59"/>
      <c r="B36" s="60" t="s">
        <v>15</v>
      </c>
      <c r="C36" s="60"/>
      <c r="D36" s="60"/>
      <c r="E36" s="61"/>
      <c r="F36" s="61">
        <v>2832.432471</v>
      </c>
      <c r="G36" s="64">
        <v>12.68</v>
      </c>
      <c r="H36" s="83">
        <v>0.032</v>
      </c>
    </row>
    <row r="37" spans="1:8" ht="14.25">
      <c r="A37" s="35"/>
      <c r="B37" s="70" t="s">
        <v>14</v>
      </c>
      <c r="C37" s="37"/>
      <c r="D37" s="37"/>
      <c r="E37" s="44"/>
      <c r="F37" s="38">
        <v>2832.432</v>
      </c>
      <c r="G37" s="39">
        <v>12.68</v>
      </c>
      <c r="H37" s="38"/>
    </row>
    <row r="38" spans="1:8" ht="14.25">
      <c r="A38" s="72"/>
      <c r="B38" s="73" t="s">
        <v>16</v>
      </c>
      <c r="C38" s="74"/>
      <c r="D38" s="74"/>
      <c r="E38" s="75"/>
      <c r="F38" s="76"/>
      <c r="G38" s="77"/>
      <c r="H38" s="76"/>
    </row>
    <row r="39" spans="1:8" ht="14.25">
      <c r="A39" s="72"/>
      <c r="B39" s="73" t="s">
        <v>17</v>
      </c>
      <c r="C39" s="74"/>
      <c r="D39" s="74"/>
      <c r="E39" s="75"/>
      <c r="F39" s="61">
        <v>520.907380351001</v>
      </c>
      <c r="G39" s="64">
        <v>2.32000000000001</v>
      </c>
      <c r="H39" s="61"/>
    </row>
    <row r="40" spans="1:8" ht="14.25">
      <c r="A40" s="35"/>
      <c r="B40" s="78" t="s">
        <v>14</v>
      </c>
      <c r="C40" s="37"/>
      <c r="D40" s="37"/>
      <c r="E40" s="44"/>
      <c r="F40" s="38">
        <v>520.907380351001</v>
      </c>
      <c r="G40" s="39">
        <v>2.32000000000001</v>
      </c>
      <c r="H40" s="38"/>
    </row>
    <row r="41" spans="1:8" ht="14.25">
      <c r="A41" s="46"/>
      <c r="B41" s="48" t="s">
        <v>18</v>
      </c>
      <c r="C41" s="47"/>
      <c r="D41" s="47"/>
      <c r="E41" s="47"/>
      <c r="F41" s="33">
        <v>22341.528</v>
      </c>
      <c r="G41" s="34" t="s">
        <v>19</v>
      </c>
      <c r="H41" s="33"/>
    </row>
    <row r="43" spans="1:7" ht="30" customHeight="1">
      <c r="A43" s="84" t="s">
        <v>96</v>
      </c>
      <c r="B43" s="349" t="s">
        <v>97</v>
      </c>
      <c r="C43" s="349"/>
      <c r="D43" s="349"/>
      <c r="E43" s="349"/>
      <c r="F43" s="349"/>
      <c r="G43" s="350"/>
    </row>
    <row r="45" spans="1:5" ht="14.25">
      <c r="A45" s="82" t="s">
        <v>96</v>
      </c>
      <c r="B45" s="85" t="s">
        <v>105</v>
      </c>
      <c r="C45" s="85"/>
      <c r="D45" s="85"/>
      <c r="E45" s="85"/>
    </row>
    <row r="46" spans="2:5" ht="14.25">
      <c r="B46" s="80" t="s">
        <v>106</v>
      </c>
      <c r="C46" s="80"/>
      <c r="D46" s="80"/>
      <c r="E46" s="80"/>
    </row>
    <row r="47" spans="2:6" ht="30.75" customHeight="1">
      <c r="B47" s="353" t="s">
        <v>107</v>
      </c>
      <c r="C47" s="353"/>
      <c r="D47" s="353"/>
      <c r="E47" s="353"/>
      <c r="F47" s="353"/>
    </row>
  </sheetData>
  <sheetProtection/>
  <mergeCells count="4">
    <mergeCell ref="A2:H2"/>
    <mergeCell ref="A3:H3"/>
    <mergeCell ref="B43:G43"/>
    <mergeCell ref="B47:F47"/>
  </mergeCells>
  <conditionalFormatting sqref="C34:D34 C37:E40 F38 H38">
    <cfRule type="cellIs" priority="1" dxfId="26" operator="lessThan" stopIfTrue="1">
      <formula>0</formula>
    </cfRule>
  </conditionalFormatting>
  <conditionalFormatting sqref="G38">
    <cfRule type="cellIs" priority="2" dxfId="26" operator="lessThan" stopIfTrue="1">
      <formula>0</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43"/>
  <sheetViews>
    <sheetView zoomScalePageLayoutView="0" workbookViewId="0" topLeftCell="A1">
      <selection activeCell="A1" sqref="A1"/>
    </sheetView>
  </sheetViews>
  <sheetFormatPr defaultColWidth="9.140625" defaultRowHeight="15"/>
  <cols>
    <col min="1" max="1" width="7.28125" style="82" customWidth="1"/>
    <col min="2" max="2" width="40.140625" style="82" customWidth="1"/>
    <col min="3" max="3" width="25.421875" style="82" customWidth="1"/>
    <col min="4" max="4" width="19.28125" style="82" customWidth="1"/>
    <col min="5" max="5" width="23.28125" style="82" customWidth="1"/>
    <col min="6" max="6" width="19.7109375" style="82" customWidth="1"/>
    <col min="7" max="7" width="15.140625" style="82" customWidth="1"/>
    <col min="8" max="8" width="15.00390625" style="82" customWidth="1"/>
    <col min="9" max="16384" width="8.7109375" style="82" customWidth="1"/>
  </cols>
  <sheetData>
    <row r="1" spans="1:7" ht="14.25">
      <c r="A1" s="10"/>
      <c r="G1" s="58"/>
    </row>
    <row r="2" spans="1:8" ht="14.25" customHeight="1">
      <c r="A2" s="348" t="s">
        <v>101</v>
      </c>
      <c r="B2" s="348"/>
      <c r="C2" s="348"/>
      <c r="D2" s="348"/>
      <c r="E2" s="348"/>
      <c r="F2" s="348"/>
      <c r="G2" s="348"/>
      <c r="H2" s="348"/>
    </row>
    <row r="3" spans="1:8" ht="14.25">
      <c r="A3" s="352" t="s">
        <v>104</v>
      </c>
      <c r="B3" s="352"/>
      <c r="C3" s="352"/>
      <c r="D3" s="352"/>
      <c r="E3" s="352"/>
      <c r="F3" s="352"/>
      <c r="G3" s="352"/>
      <c r="H3" s="352"/>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59"/>
      <c r="B6" s="20" t="s">
        <v>10</v>
      </c>
      <c r="C6" s="60"/>
      <c r="D6" s="60"/>
      <c r="E6" s="61"/>
      <c r="F6" s="61"/>
      <c r="G6" s="63"/>
      <c r="H6" s="61"/>
    </row>
    <row r="7" spans="1:8" ht="14.25">
      <c r="A7" s="59">
        <v>1</v>
      </c>
      <c r="B7" s="60" t="s">
        <v>24</v>
      </c>
      <c r="C7" s="60" t="s">
        <v>25</v>
      </c>
      <c r="D7" s="60" t="s">
        <v>77</v>
      </c>
      <c r="E7" s="61">
        <v>260</v>
      </c>
      <c r="F7" s="61">
        <v>2600</v>
      </c>
      <c r="G7" s="64">
        <v>12.4</v>
      </c>
      <c r="H7" s="64">
        <v>14.25</v>
      </c>
    </row>
    <row r="8" spans="1:8" ht="14.25">
      <c r="A8" s="59"/>
      <c r="B8" s="60"/>
      <c r="C8" s="60"/>
      <c r="D8" s="60"/>
      <c r="E8" s="61"/>
      <c r="F8" s="61"/>
      <c r="G8" s="65"/>
      <c r="H8" s="61"/>
    </row>
    <row r="9" spans="1:8" ht="14.25">
      <c r="A9" s="59"/>
      <c r="B9" s="20" t="s">
        <v>11</v>
      </c>
      <c r="C9" s="60"/>
      <c r="D9" s="60"/>
      <c r="E9" s="60"/>
      <c r="F9" s="60"/>
      <c r="G9" s="60"/>
      <c r="H9" s="59"/>
    </row>
    <row r="10" spans="1:8" ht="14.25">
      <c r="A10" s="59">
        <v>2</v>
      </c>
      <c r="B10" s="60" t="s">
        <v>30</v>
      </c>
      <c r="C10" s="60" t="s">
        <v>31</v>
      </c>
      <c r="D10" s="60" t="s">
        <v>32</v>
      </c>
      <c r="E10" s="61">
        <v>558</v>
      </c>
      <c r="F10" s="61">
        <v>5580</v>
      </c>
      <c r="G10" s="64">
        <v>26.62</v>
      </c>
      <c r="H10" s="64">
        <v>9.09</v>
      </c>
    </row>
    <row r="11" spans="1:8" ht="14.25">
      <c r="A11" s="59">
        <v>3</v>
      </c>
      <c r="B11" s="60" t="s">
        <v>27</v>
      </c>
      <c r="C11" s="60" t="s">
        <v>28</v>
      </c>
      <c r="D11" s="60" t="s">
        <v>81</v>
      </c>
      <c r="E11" s="61">
        <v>280</v>
      </c>
      <c r="F11" s="61">
        <v>2800</v>
      </c>
      <c r="G11" s="64">
        <v>13.36</v>
      </c>
      <c r="H11" s="64">
        <v>9.09</v>
      </c>
    </row>
    <row r="12" spans="1:8" ht="14.25">
      <c r="A12" s="59">
        <v>4</v>
      </c>
      <c r="B12" s="60" t="s">
        <v>33</v>
      </c>
      <c r="C12" s="60" t="s">
        <v>34</v>
      </c>
      <c r="D12" s="60" t="s">
        <v>78</v>
      </c>
      <c r="E12" s="61">
        <v>105</v>
      </c>
      <c r="F12" s="61">
        <v>1050</v>
      </c>
      <c r="G12" s="64">
        <v>5.01</v>
      </c>
      <c r="H12" s="64">
        <v>10.8</v>
      </c>
    </row>
    <row r="13" spans="1:8" ht="14.25">
      <c r="A13" s="59">
        <v>5</v>
      </c>
      <c r="B13" s="60" t="s">
        <v>30</v>
      </c>
      <c r="C13" s="60" t="s">
        <v>31</v>
      </c>
      <c r="D13" s="60" t="s">
        <v>36</v>
      </c>
      <c r="E13" s="61">
        <v>8</v>
      </c>
      <c r="F13" s="61">
        <v>80</v>
      </c>
      <c r="G13" s="64">
        <v>0.38</v>
      </c>
      <c r="H13" s="64">
        <v>9.09</v>
      </c>
    </row>
    <row r="14" spans="1:8" ht="14.25">
      <c r="A14" s="59">
        <v>6</v>
      </c>
      <c r="B14" s="60" t="s">
        <v>38</v>
      </c>
      <c r="C14" s="60" t="s">
        <v>39</v>
      </c>
      <c r="D14" s="60" t="s">
        <v>40</v>
      </c>
      <c r="E14" s="61">
        <v>1208</v>
      </c>
      <c r="F14" s="61">
        <v>12.08</v>
      </c>
      <c r="G14" s="64">
        <v>0.06</v>
      </c>
      <c r="H14" s="64">
        <v>10.5</v>
      </c>
    </row>
    <row r="15" spans="1:8" ht="14.25">
      <c r="A15" s="59"/>
      <c r="B15" s="60"/>
      <c r="C15" s="60"/>
      <c r="D15" s="60"/>
      <c r="E15" s="61"/>
      <c r="F15" s="61"/>
      <c r="G15" s="64"/>
      <c r="H15" s="61"/>
    </row>
    <row r="16" spans="1:8" ht="14.25">
      <c r="A16" s="66"/>
      <c r="B16" s="51" t="s">
        <v>12</v>
      </c>
      <c r="C16" s="67"/>
      <c r="D16" s="67"/>
      <c r="E16" s="68"/>
      <c r="F16" s="68"/>
      <c r="G16" s="69"/>
      <c r="H16" s="68"/>
    </row>
    <row r="17" spans="1:8" ht="14.25">
      <c r="A17" s="66">
        <v>7</v>
      </c>
      <c r="B17" s="67" t="s">
        <v>56</v>
      </c>
      <c r="C17" s="67" t="s">
        <v>57</v>
      </c>
      <c r="D17" s="67" t="s">
        <v>58</v>
      </c>
      <c r="E17" s="68">
        <v>267</v>
      </c>
      <c r="F17" s="68">
        <v>1311.7081591</v>
      </c>
      <c r="G17" s="69">
        <v>6.26</v>
      </c>
      <c r="H17" s="69">
        <v>4.25</v>
      </c>
    </row>
    <row r="18" spans="1:8" ht="14.25">
      <c r="A18" s="66">
        <f>A17+1</f>
        <v>8</v>
      </c>
      <c r="B18" s="67" t="s">
        <v>44</v>
      </c>
      <c r="C18" s="67" t="s">
        <v>42</v>
      </c>
      <c r="D18" s="67" t="s">
        <v>59</v>
      </c>
      <c r="E18" s="68">
        <v>266</v>
      </c>
      <c r="F18" s="68">
        <v>1300.8616198</v>
      </c>
      <c r="G18" s="69">
        <v>6.21</v>
      </c>
      <c r="H18" s="69">
        <v>4.25</v>
      </c>
    </row>
    <row r="19" spans="1:8" ht="14.25">
      <c r="A19" s="66">
        <f aca="true" t="shared" si="0" ref="A19:A28">A18+1</f>
        <v>9</v>
      </c>
      <c r="B19" s="67" t="s">
        <v>54</v>
      </c>
      <c r="C19" s="67" t="s">
        <v>49</v>
      </c>
      <c r="D19" s="67" t="s">
        <v>55</v>
      </c>
      <c r="E19" s="68">
        <v>209</v>
      </c>
      <c r="F19" s="68">
        <v>1041.663621</v>
      </c>
      <c r="G19" s="69">
        <v>4.97</v>
      </c>
      <c r="H19" s="69">
        <v>6</v>
      </c>
    </row>
    <row r="20" spans="1:8" ht="14.25">
      <c r="A20" s="66">
        <f t="shared" si="0"/>
        <v>10</v>
      </c>
      <c r="B20" s="67" t="s">
        <v>48</v>
      </c>
      <c r="C20" s="67" t="s">
        <v>49</v>
      </c>
      <c r="D20" s="67" t="s">
        <v>50</v>
      </c>
      <c r="E20" s="68">
        <v>197</v>
      </c>
      <c r="F20" s="68">
        <v>980.9179843</v>
      </c>
      <c r="G20" s="69">
        <v>4.68</v>
      </c>
      <c r="H20" s="69">
        <v>4.05</v>
      </c>
    </row>
    <row r="21" spans="1:8" ht="14.25">
      <c r="A21" s="66">
        <f t="shared" si="0"/>
        <v>11</v>
      </c>
      <c r="B21" s="67" t="s">
        <v>41</v>
      </c>
      <c r="C21" s="67" t="s">
        <v>42</v>
      </c>
      <c r="D21" s="67" t="s">
        <v>43</v>
      </c>
      <c r="E21" s="68">
        <v>184</v>
      </c>
      <c r="F21" s="68">
        <v>916.3720107</v>
      </c>
      <c r="G21" s="69">
        <v>4.37</v>
      </c>
      <c r="H21" s="69">
        <v>4.6</v>
      </c>
    </row>
    <row r="22" spans="1:8" ht="14.25">
      <c r="A22" s="66">
        <f t="shared" si="0"/>
        <v>12</v>
      </c>
      <c r="B22" s="67" t="s">
        <v>44</v>
      </c>
      <c r="C22" s="67" t="s">
        <v>42</v>
      </c>
      <c r="D22" s="67" t="s">
        <v>45</v>
      </c>
      <c r="E22" s="68">
        <v>120</v>
      </c>
      <c r="F22" s="68">
        <v>593.19582</v>
      </c>
      <c r="G22" s="69">
        <v>2.83</v>
      </c>
      <c r="H22" s="69">
        <v>4.1</v>
      </c>
    </row>
    <row r="23" spans="1:8" ht="14.25">
      <c r="A23" s="66">
        <f t="shared" si="0"/>
        <v>13</v>
      </c>
      <c r="B23" s="67" t="s">
        <v>61</v>
      </c>
      <c r="C23" s="67" t="s">
        <v>62</v>
      </c>
      <c r="D23" s="67" t="s">
        <v>63</v>
      </c>
      <c r="E23" s="68">
        <v>108</v>
      </c>
      <c r="F23" s="68">
        <v>538.3750547</v>
      </c>
      <c r="G23" s="69">
        <v>2.57</v>
      </c>
      <c r="H23" s="69">
        <v>4.3</v>
      </c>
    </row>
    <row r="24" spans="1:8" ht="14.25">
      <c r="A24" s="66">
        <f t="shared" si="0"/>
        <v>14</v>
      </c>
      <c r="B24" s="67" t="s">
        <v>61</v>
      </c>
      <c r="C24" s="67" t="s">
        <v>62</v>
      </c>
      <c r="D24" s="67" t="s">
        <v>66</v>
      </c>
      <c r="E24" s="68">
        <v>79</v>
      </c>
      <c r="F24" s="68">
        <v>393.1185221</v>
      </c>
      <c r="G24" s="69">
        <v>1.88</v>
      </c>
      <c r="H24" s="69">
        <v>4.3</v>
      </c>
    </row>
    <row r="25" spans="1:8" ht="14.25">
      <c r="A25" s="66">
        <f t="shared" si="0"/>
        <v>15</v>
      </c>
      <c r="B25" s="67" t="s">
        <v>46</v>
      </c>
      <c r="C25" s="67" t="s">
        <v>42</v>
      </c>
      <c r="D25" s="67" t="s">
        <v>64</v>
      </c>
      <c r="E25" s="68">
        <v>71</v>
      </c>
      <c r="F25" s="68">
        <v>349.2259662</v>
      </c>
      <c r="G25" s="69">
        <v>1.67</v>
      </c>
      <c r="H25" s="69">
        <v>4.15</v>
      </c>
    </row>
    <row r="26" spans="1:8" ht="14.25">
      <c r="A26" s="66">
        <f t="shared" si="0"/>
        <v>16</v>
      </c>
      <c r="B26" s="67" t="s">
        <v>48</v>
      </c>
      <c r="C26" s="67" t="s">
        <v>49</v>
      </c>
      <c r="D26" s="67" t="s">
        <v>67</v>
      </c>
      <c r="E26" s="68">
        <v>64</v>
      </c>
      <c r="F26" s="68">
        <v>316.2856061</v>
      </c>
      <c r="G26" s="69">
        <v>1.51</v>
      </c>
      <c r="H26" s="69">
        <v>4.2</v>
      </c>
    </row>
    <row r="27" spans="1:8" ht="14.25">
      <c r="A27" s="66">
        <f t="shared" si="0"/>
        <v>17</v>
      </c>
      <c r="B27" s="67" t="s">
        <v>51</v>
      </c>
      <c r="C27" s="67" t="s">
        <v>57</v>
      </c>
      <c r="D27" s="67" t="s">
        <v>65</v>
      </c>
      <c r="E27" s="68">
        <v>43</v>
      </c>
      <c r="F27" s="68">
        <v>211.959427</v>
      </c>
      <c r="G27" s="69">
        <v>1.01</v>
      </c>
      <c r="H27" s="69">
        <v>4.25</v>
      </c>
    </row>
    <row r="28" spans="1:8" ht="14.25">
      <c r="A28" s="66">
        <f t="shared" si="0"/>
        <v>18</v>
      </c>
      <c r="B28" s="67" t="s">
        <v>56</v>
      </c>
      <c r="C28" s="67" t="s">
        <v>57</v>
      </c>
      <c r="D28" s="67" t="s">
        <v>60</v>
      </c>
      <c r="E28" s="68">
        <v>40</v>
      </c>
      <c r="F28" s="68">
        <v>196.990095</v>
      </c>
      <c r="G28" s="69">
        <v>0.94</v>
      </c>
      <c r="H28" s="69">
        <v>4.35</v>
      </c>
    </row>
    <row r="29" spans="1:8" ht="14.25">
      <c r="A29" s="59"/>
      <c r="B29" s="60"/>
      <c r="C29" s="60"/>
      <c r="D29" s="60"/>
      <c r="E29" s="61"/>
      <c r="F29" s="61"/>
      <c r="G29" s="64"/>
      <c r="H29" s="61"/>
    </row>
    <row r="30" spans="1:8" ht="14.25">
      <c r="A30" s="35"/>
      <c r="B30" s="70" t="s">
        <v>14</v>
      </c>
      <c r="C30" s="37"/>
      <c r="D30" s="37"/>
      <c r="E30" s="38"/>
      <c r="F30" s="38">
        <v>20272.753886</v>
      </c>
      <c r="G30" s="39">
        <v>96.73</v>
      </c>
      <c r="H30" s="38"/>
    </row>
    <row r="31" spans="1:8" ht="14.25">
      <c r="A31" s="14"/>
      <c r="B31" s="20" t="s">
        <v>15</v>
      </c>
      <c r="C31" s="15"/>
      <c r="D31" s="15"/>
      <c r="E31" s="16"/>
      <c r="F31" s="17"/>
      <c r="G31" s="18"/>
      <c r="H31" s="17"/>
    </row>
    <row r="32" spans="1:8" ht="14.25">
      <c r="A32" s="59"/>
      <c r="B32" s="60" t="s">
        <v>15</v>
      </c>
      <c r="C32" s="60"/>
      <c r="D32" s="60"/>
      <c r="E32" s="61"/>
      <c r="F32" s="61">
        <v>680.6158952</v>
      </c>
      <c r="G32" s="64">
        <v>3.25</v>
      </c>
      <c r="H32" s="81">
        <v>0.032</v>
      </c>
    </row>
    <row r="33" spans="1:8" ht="14.25">
      <c r="A33" s="35"/>
      <c r="B33" s="70" t="s">
        <v>14</v>
      </c>
      <c r="C33" s="37"/>
      <c r="D33" s="37"/>
      <c r="E33" s="44"/>
      <c r="F33" s="38">
        <v>680.616</v>
      </c>
      <c r="G33" s="39">
        <v>3.25</v>
      </c>
      <c r="H33" s="38"/>
    </row>
    <row r="34" spans="1:8" ht="14.25">
      <c r="A34" s="72"/>
      <c r="B34" s="73" t="s">
        <v>16</v>
      </c>
      <c r="C34" s="74"/>
      <c r="D34" s="74"/>
      <c r="E34" s="75"/>
      <c r="F34" s="76"/>
      <c r="G34" s="77"/>
      <c r="H34" s="76"/>
    </row>
    <row r="35" spans="1:8" ht="14.25">
      <c r="A35" s="72"/>
      <c r="B35" s="73" t="s">
        <v>17</v>
      </c>
      <c r="C35" s="74"/>
      <c r="D35" s="74"/>
      <c r="E35" s="75"/>
      <c r="F35" s="61">
        <v>9.235150900000576</v>
      </c>
      <c r="G35" s="64">
        <v>0.01999999999999</v>
      </c>
      <c r="H35" s="61"/>
    </row>
    <row r="36" spans="1:8" ht="14.25">
      <c r="A36" s="35"/>
      <c r="B36" s="78" t="s">
        <v>14</v>
      </c>
      <c r="C36" s="37"/>
      <c r="D36" s="37"/>
      <c r="E36" s="44"/>
      <c r="F36" s="38">
        <v>9.235150900000576</v>
      </c>
      <c r="G36" s="39">
        <v>0.01999999999999</v>
      </c>
      <c r="H36" s="38"/>
    </row>
    <row r="37" spans="1:8" ht="14.25">
      <c r="A37" s="46"/>
      <c r="B37" s="48" t="s">
        <v>18</v>
      </c>
      <c r="C37" s="47"/>
      <c r="D37" s="47"/>
      <c r="E37" s="47"/>
      <c r="F37" s="33">
        <v>20962.605</v>
      </c>
      <c r="G37" s="34" t="s">
        <v>19</v>
      </c>
      <c r="H37" s="33"/>
    </row>
    <row r="39" spans="1:7" ht="31.5" customHeight="1">
      <c r="A39" s="84" t="s">
        <v>96</v>
      </c>
      <c r="B39" s="349" t="s">
        <v>97</v>
      </c>
      <c r="C39" s="349"/>
      <c r="D39" s="349"/>
      <c r="E39" s="349"/>
      <c r="F39" s="349"/>
      <c r="G39" s="350"/>
    </row>
    <row r="41" spans="1:5" ht="14.25">
      <c r="A41" s="82" t="s">
        <v>96</v>
      </c>
      <c r="B41" s="85" t="s">
        <v>105</v>
      </c>
      <c r="C41" s="85"/>
      <c r="D41" s="85"/>
      <c r="E41" s="85"/>
    </row>
    <row r="42" spans="2:5" ht="14.25">
      <c r="B42" s="80" t="s">
        <v>106</v>
      </c>
      <c r="C42" s="80"/>
      <c r="D42" s="80"/>
      <c r="E42" s="80"/>
    </row>
    <row r="43" spans="2:6" ht="32.25" customHeight="1">
      <c r="B43" s="353" t="s">
        <v>107</v>
      </c>
      <c r="C43" s="353"/>
      <c r="D43" s="353"/>
      <c r="E43" s="353"/>
      <c r="F43" s="353"/>
    </row>
  </sheetData>
  <sheetProtection/>
  <mergeCells count="4">
    <mergeCell ref="A2:H2"/>
    <mergeCell ref="A3:H3"/>
    <mergeCell ref="B39:G39"/>
    <mergeCell ref="B43:F43"/>
  </mergeCells>
  <conditionalFormatting sqref="C30:D30 C33:E36 F34 H34">
    <cfRule type="cellIs" priority="1" dxfId="26" operator="lessThan" stopIfTrue="1">
      <formula>0</formula>
    </cfRule>
  </conditionalFormatting>
  <conditionalFormatting sqref="G34">
    <cfRule type="cellIs" priority="2" dxfId="26" operator="lessThan" stopIfTrue="1">
      <formula>0</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42"/>
  <sheetViews>
    <sheetView zoomScalePageLayoutView="0" workbookViewId="0" topLeftCell="A1">
      <selection activeCell="A1" sqref="A1"/>
    </sheetView>
  </sheetViews>
  <sheetFormatPr defaultColWidth="9.140625" defaultRowHeight="15"/>
  <cols>
    <col min="1" max="1" width="7.28125" style="82" customWidth="1"/>
    <col min="2" max="2" width="40.421875" style="82" customWidth="1"/>
    <col min="3" max="3" width="26.00390625" style="82" customWidth="1"/>
    <col min="4" max="4" width="19.28125" style="82" customWidth="1"/>
    <col min="5" max="5" width="20.421875" style="82" customWidth="1"/>
    <col min="6" max="6" width="19.7109375" style="82" customWidth="1"/>
    <col min="7" max="7" width="15.140625" style="82" customWidth="1"/>
    <col min="8" max="8" width="15.00390625" style="82" customWidth="1"/>
    <col min="9" max="16384" width="8.7109375" style="82" customWidth="1"/>
  </cols>
  <sheetData>
    <row r="1" spans="1:7" ht="14.25">
      <c r="A1" s="10"/>
      <c r="G1" s="58"/>
    </row>
    <row r="2" spans="1:8" ht="14.25" customHeight="1">
      <c r="A2" s="348" t="s">
        <v>102</v>
      </c>
      <c r="B2" s="348"/>
      <c r="C2" s="348"/>
      <c r="D2" s="348"/>
      <c r="E2" s="348"/>
      <c r="F2" s="348"/>
      <c r="G2" s="348"/>
      <c r="H2" s="348"/>
    </row>
    <row r="3" spans="1:8" ht="14.25">
      <c r="A3" s="352" t="s">
        <v>104</v>
      </c>
      <c r="B3" s="352"/>
      <c r="C3" s="352"/>
      <c r="D3" s="352"/>
      <c r="E3" s="352"/>
      <c r="F3" s="352"/>
      <c r="G3" s="352"/>
      <c r="H3" s="352"/>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59"/>
      <c r="B6" s="20" t="s">
        <v>11</v>
      </c>
      <c r="C6" s="60"/>
      <c r="D6" s="60"/>
      <c r="E6" s="60"/>
      <c r="F6" s="60"/>
      <c r="G6" s="60"/>
      <c r="H6" s="59"/>
    </row>
    <row r="7" spans="1:8" ht="14.25">
      <c r="A7" s="59">
        <v>1</v>
      </c>
      <c r="B7" s="60" t="s">
        <v>30</v>
      </c>
      <c r="C7" s="60" t="s">
        <v>31</v>
      </c>
      <c r="D7" s="60" t="s">
        <v>72</v>
      </c>
      <c r="E7" s="61">
        <v>123</v>
      </c>
      <c r="F7" s="61">
        <v>877.9007617</v>
      </c>
      <c r="G7" s="64">
        <v>5.53</v>
      </c>
      <c r="H7" s="64">
        <v>9.09</v>
      </c>
    </row>
    <row r="8" spans="1:8" ht="14.25">
      <c r="A8" s="59">
        <f>A7+1</f>
        <v>2</v>
      </c>
      <c r="B8" s="60" t="s">
        <v>30</v>
      </c>
      <c r="C8" s="60" t="s">
        <v>31</v>
      </c>
      <c r="D8" s="60" t="s">
        <v>37</v>
      </c>
      <c r="E8" s="61">
        <v>43</v>
      </c>
      <c r="F8" s="61">
        <v>430</v>
      </c>
      <c r="G8" s="64">
        <v>2.71</v>
      </c>
      <c r="H8" s="64">
        <v>9.09</v>
      </c>
    </row>
    <row r="9" spans="1:8" ht="14.25">
      <c r="A9" s="59">
        <f>A8+1</f>
        <v>3</v>
      </c>
      <c r="B9" s="60" t="s">
        <v>30</v>
      </c>
      <c r="C9" s="60" t="s">
        <v>31</v>
      </c>
      <c r="D9" s="60" t="s">
        <v>36</v>
      </c>
      <c r="E9" s="61">
        <v>8</v>
      </c>
      <c r="F9" s="61">
        <v>80</v>
      </c>
      <c r="G9" s="64">
        <v>0.5</v>
      </c>
      <c r="H9" s="64">
        <v>9.09</v>
      </c>
    </row>
    <row r="10" spans="1:8" ht="14.25">
      <c r="A10" s="59">
        <f>A9+1</f>
        <v>4</v>
      </c>
      <c r="B10" s="60" t="s">
        <v>30</v>
      </c>
      <c r="C10" s="60" t="s">
        <v>31</v>
      </c>
      <c r="D10" s="60" t="s">
        <v>32</v>
      </c>
      <c r="E10" s="61">
        <v>4</v>
      </c>
      <c r="F10" s="61">
        <v>40</v>
      </c>
      <c r="G10" s="64">
        <v>0.25</v>
      </c>
      <c r="H10" s="64">
        <v>9.09</v>
      </c>
    </row>
    <row r="11" spans="1:8" ht="14.25">
      <c r="A11" s="59">
        <f>A10+1</f>
        <v>5</v>
      </c>
      <c r="B11" s="60" t="s">
        <v>69</v>
      </c>
      <c r="C11" s="60" t="s">
        <v>70</v>
      </c>
      <c r="D11" s="60" t="s">
        <v>71</v>
      </c>
      <c r="E11" s="61">
        <v>100</v>
      </c>
      <c r="F11" s="61">
        <v>31.25</v>
      </c>
      <c r="G11" s="64">
        <v>0.2</v>
      </c>
      <c r="H11" s="64">
        <v>16</v>
      </c>
    </row>
    <row r="12" spans="1:8" ht="14.25">
      <c r="A12" s="59"/>
      <c r="B12" s="60"/>
      <c r="C12" s="60"/>
      <c r="D12" s="60"/>
      <c r="E12" s="61"/>
      <c r="F12" s="61"/>
      <c r="G12" s="64"/>
      <c r="H12" s="61"/>
    </row>
    <row r="13" spans="1:8" ht="14.25">
      <c r="A13" s="66"/>
      <c r="B13" s="51" t="s">
        <v>12</v>
      </c>
      <c r="C13" s="67"/>
      <c r="D13" s="67"/>
      <c r="E13" s="68"/>
      <c r="F13" s="68"/>
      <c r="G13" s="69"/>
      <c r="H13" s="68"/>
    </row>
    <row r="14" spans="1:8" ht="14.25">
      <c r="A14" s="66">
        <v>6</v>
      </c>
      <c r="B14" s="67" t="s">
        <v>51</v>
      </c>
      <c r="C14" s="67" t="s">
        <v>57</v>
      </c>
      <c r="D14" s="67" t="s">
        <v>65</v>
      </c>
      <c r="E14" s="68">
        <v>420</v>
      </c>
      <c r="F14" s="68">
        <v>2070.30138</v>
      </c>
      <c r="G14" s="69">
        <v>13.05</v>
      </c>
      <c r="H14" s="69">
        <v>4.25</v>
      </c>
    </row>
    <row r="15" spans="1:8" ht="14.25">
      <c r="A15" s="66">
        <f>A14+1</f>
        <v>7</v>
      </c>
      <c r="B15" s="67" t="s">
        <v>56</v>
      </c>
      <c r="C15" s="67" t="s">
        <v>57</v>
      </c>
      <c r="D15" s="67" t="s">
        <v>60</v>
      </c>
      <c r="E15" s="68">
        <v>389</v>
      </c>
      <c r="F15" s="68">
        <v>1915.7286741</v>
      </c>
      <c r="G15" s="69">
        <v>12.08</v>
      </c>
      <c r="H15" s="69">
        <v>4.35</v>
      </c>
    </row>
    <row r="16" spans="1:8" ht="14.25">
      <c r="A16" s="66">
        <f aca="true" t="shared" si="0" ref="A16:A27">A15+1</f>
        <v>8</v>
      </c>
      <c r="B16" s="67" t="s">
        <v>44</v>
      </c>
      <c r="C16" s="67" t="s">
        <v>42</v>
      </c>
      <c r="D16" s="67" t="s">
        <v>45</v>
      </c>
      <c r="E16" s="68">
        <v>362</v>
      </c>
      <c r="F16" s="68">
        <v>1789.474057</v>
      </c>
      <c r="G16" s="69">
        <v>11.28</v>
      </c>
      <c r="H16" s="69">
        <v>4.1</v>
      </c>
    </row>
    <row r="17" spans="1:8" ht="14.25">
      <c r="A17" s="66">
        <f t="shared" si="0"/>
        <v>9</v>
      </c>
      <c r="B17" s="67" t="s">
        <v>41</v>
      </c>
      <c r="C17" s="67" t="s">
        <v>42</v>
      </c>
      <c r="D17" s="67" t="s">
        <v>43</v>
      </c>
      <c r="E17" s="68">
        <v>217</v>
      </c>
      <c r="F17" s="68">
        <v>1080.7213387</v>
      </c>
      <c r="G17" s="69">
        <v>6.81</v>
      </c>
      <c r="H17" s="69">
        <v>4.6</v>
      </c>
    </row>
    <row r="18" spans="1:8" ht="14.25">
      <c r="A18" s="66">
        <f t="shared" si="0"/>
        <v>10</v>
      </c>
      <c r="B18" s="67" t="s">
        <v>51</v>
      </c>
      <c r="C18" s="67" t="s">
        <v>52</v>
      </c>
      <c r="D18" s="67" t="s">
        <v>53</v>
      </c>
      <c r="E18" s="68">
        <v>218</v>
      </c>
      <c r="F18" s="68">
        <v>1076.7308097</v>
      </c>
      <c r="G18" s="69">
        <v>6.79</v>
      </c>
      <c r="H18" s="69">
        <v>4.2</v>
      </c>
    </row>
    <row r="19" spans="1:8" ht="14.25">
      <c r="A19" s="66">
        <f t="shared" si="0"/>
        <v>11</v>
      </c>
      <c r="B19" s="67" t="s">
        <v>48</v>
      </c>
      <c r="C19" s="67" t="s">
        <v>49</v>
      </c>
      <c r="D19" s="67" t="s">
        <v>50</v>
      </c>
      <c r="E19" s="68">
        <v>198</v>
      </c>
      <c r="F19" s="68">
        <v>985.8972634</v>
      </c>
      <c r="G19" s="69">
        <v>6.21</v>
      </c>
      <c r="H19" s="69">
        <v>4.05</v>
      </c>
    </row>
    <row r="20" spans="1:8" ht="14.25">
      <c r="A20" s="66">
        <f t="shared" si="0"/>
        <v>12</v>
      </c>
      <c r="B20" s="67" t="s">
        <v>54</v>
      </c>
      <c r="C20" s="67" t="s">
        <v>49</v>
      </c>
      <c r="D20" s="67" t="s">
        <v>55</v>
      </c>
      <c r="E20" s="68">
        <v>170</v>
      </c>
      <c r="F20" s="68">
        <v>847.2861989</v>
      </c>
      <c r="G20" s="69">
        <v>5.34</v>
      </c>
      <c r="H20" s="69">
        <v>6</v>
      </c>
    </row>
    <row r="21" spans="1:8" ht="14.25">
      <c r="A21" s="66">
        <f t="shared" si="0"/>
        <v>13</v>
      </c>
      <c r="B21" s="67" t="s">
        <v>46</v>
      </c>
      <c r="C21" s="67" t="s">
        <v>42</v>
      </c>
      <c r="D21" s="67" t="s">
        <v>64</v>
      </c>
      <c r="E21" s="68">
        <v>114</v>
      </c>
      <c r="F21" s="68">
        <v>560.7290161</v>
      </c>
      <c r="G21" s="69">
        <v>3.53</v>
      </c>
      <c r="H21" s="69">
        <v>4.15</v>
      </c>
    </row>
    <row r="22" spans="1:8" ht="14.25">
      <c r="A22" s="66">
        <f t="shared" si="0"/>
        <v>14</v>
      </c>
      <c r="B22" s="67" t="s">
        <v>48</v>
      </c>
      <c r="C22" s="67" t="s">
        <v>49</v>
      </c>
      <c r="D22" s="67" t="s">
        <v>67</v>
      </c>
      <c r="E22" s="68">
        <v>111</v>
      </c>
      <c r="F22" s="68">
        <v>548.5578481</v>
      </c>
      <c r="G22" s="69">
        <v>3.46</v>
      </c>
      <c r="H22" s="69">
        <v>4.2</v>
      </c>
    </row>
    <row r="23" spans="1:8" ht="14.25">
      <c r="A23" s="66">
        <f t="shared" si="0"/>
        <v>15</v>
      </c>
      <c r="B23" s="67" t="s">
        <v>61</v>
      </c>
      <c r="C23" s="67" t="s">
        <v>62</v>
      </c>
      <c r="D23" s="67" t="s">
        <v>66</v>
      </c>
      <c r="E23" s="68">
        <v>101</v>
      </c>
      <c r="F23" s="68">
        <v>502.5945662</v>
      </c>
      <c r="G23" s="69">
        <v>3.17</v>
      </c>
      <c r="H23" s="69">
        <v>4.3</v>
      </c>
    </row>
    <row r="24" spans="1:8" ht="14.25">
      <c r="A24" s="66">
        <f t="shared" si="0"/>
        <v>16</v>
      </c>
      <c r="B24" s="67" t="s">
        <v>46</v>
      </c>
      <c r="C24" s="67" t="s">
        <v>42</v>
      </c>
      <c r="D24" s="67" t="s">
        <v>47</v>
      </c>
      <c r="E24" s="68">
        <v>98</v>
      </c>
      <c r="F24" s="68">
        <v>488.7053604</v>
      </c>
      <c r="G24" s="69">
        <v>3.08</v>
      </c>
      <c r="H24" s="69">
        <v>4.1</v>
      </c>
    </row>
    <row r="25" spans="1:8" ht="14.25">
      <c r="A25" s="66">
        <f t="shared" si="0"/>
        <v>17</v>
      </c>
      <c r="B25" s="67" t="s">
        <v>56</v>
      </c>
      <c r="C25" s="67" t="s">
        <v>57</v>
      </c>
      <c r="D25" s="67" t="s">
        <v>58</v>
      </c>
      <c r="E25" s="68">
        <v>55</v>
      </c>
      <c r="F25" s="68">
        <v>270.2020552</v>
      </c>
      <c r="G25" s="69">
        <v>1.7</v>
      </c>
      <c r="H25" s="69">
        <v>4.25</v>
      </c>
    </row>
    <row r="26" spans="1:8" ht="14.25">
      <c r="A26" s="66">
        <f t="shared" si="0"/>
        <v>18</v>
      </c>
      <c r="B26" s="67" t="s">
        <v>44</v>
      </c>
      <c r="C26" s="67" t="s">
        <v>42</v>
      </c>
      <c r="D26" s="67" t="s">
        <v>59</v>
      </c>
      <c r="E26" s="68">
        <v>54</v>
      </c>
      <c r="F26" s="68">
        <v>264.0846897</v>
      </c>
      <c r="G26" s="69">
        <v>1.66</v>
      </c>
      <c r="H26" s="69">
        <v>4.25</v>
      </c>
    </row>
    <row r="27" spans="1:8" ht="14.25">
      <c r="A27" s="66">
        <f t="shared" si="0"/>
        <v>19</v>
      </c>
      <c r="B27" s="67" t="s">
        <v>61</v>
      </c>
      <c r="C27" s="67" t="s">
        <v>62</v>
      </c>
      <c r="D27" s="67" t="s">
        <v>63</v>
      </c>
      <c r="E27" s="68">
        <v>32</v>
      </c>
      <c r="F27" s="68">
        <v>159.5185347</v>
      </c>
      <c r="G27" s="69">
        <v>1.01</v>
      </c>
      <c r="H27" s="69">
        <v>4.3</v>
      </c>
    </row>
    <row r="28" spans="1:8" ht="14.25">
      <c r="A28" s="59"/>
      <c r="B28" s="60"/>
      <c r="C28" s="60"/>
      <c r="D28" s="60"/>
      <c r="E28" s="61"/>
      <c r="F28" s="61"/>
      <c r="G28" s="64"/>
      <c r="H28" s="61"/>
    </row>
    <row r="29" spans="1:8" ht="14.25">
      <c r="A29" s="35"/>
      <c r="B29" s="70" t="s">
        <v>14</v>
      </c>
      <c r="C29" s="37"/>
      <c r="D29" s="37"/>
      <c r="E29" s="38"/>
      <c r="F29" s="38">
        <v>14019.682553899996</v>
      </c>
      <c r="G29" s="39">
        <v>88.36</v>
      </c>
      <c r="H29" s="38"/>
    </row>
    <row r="30" spans="1:8" ht="14.25">
      <c r="A30" s="14"/>
      <c r="B30" s="20" t="s">
        <v>15</v>
      </c>
      <c r="C30" s="15"/>
      <c r="D30" s="15"/>
      <c r="E30" s="16"/>
      <c r="F30" s="17"/>
      <c r="G30" s="18"/>
      <c r="H30" s="17"/>
    </row>
    <row r="31" spans="1:8" ht="14.25">
      <c r="A31" s="59"/>
      <c r="B31" s="60" t="s">
        <v>15</v>
      </c>
      <c r="C31" s="60"/>
      <c r="D31" s="60"/>
      <c r="E31" s="61"/>
      <c r="F31" s="61">
        <v>1838.4744671</v>
      </c>
      <c r="G31" s="64">
        <v>11.59</v>
      </c>
      <c r="H31" s="81">
        <v>0.032</v>
      </c>
    </row>
    <row r="32" spans="1:8" ht="14.25">
      <c r="A32" s="35"/>
      <c r="B32" s="70" t="s">
        <v>14</v>
      </c>
      <c r="C32" s="37"/>
      <c r="D32" s="37"/>
      <c r="E32" s="44"/>
      <c r="F32" s="38">
        <v>1838.474</v>
      </c>
      <c r="G32" s="39">
        <v>11.59</v>
      </c>
      <c r="H32" s="38"/>
    </row>
    <row r="33" spans="1:8" ht="14.25">
      <c r="A33" s="72"/>
      <c r="B33" s="73" t="s">
        <v>16</v>
      </c>
      <c r="C33" s="74"/>
      <c r="D33" s="74"/>
      <c r="E33" s="75"/>
      <c r="F33" s="76"/>
      <c r="G33" s="77"/>
      <c r="H33" s="76"/>
    </row>
    <row r="34" spans="1:8" ht="14.25">
      <c r="A34" s="72"/>
      <c r="B34" s="73" t="s">
        <v>17</v>
      </c>
      <c r="C34" s="74"/>
      <c r="D34" s="74"/>
      <c r="E34" s="75"/>
      <c r="F34" s="61">
        <v>5.482996600004</v>
      </c>
      <c r="G34" s="64">
        <v>0.05000000000000071</v>
      </c>
      <c r="H34" s="61"/>
    </row>
    <row r="35" spans="1:8" ht="14.25">
      <c r="A35" s="35"/>
      <c r="B35" s="78" t="s">
        <v>14</v>
      </c>
      <c r="C35" s="37"/>
      <c r="D35" s="37"/>
      <c r="E35" s="44"/>
      <c r="F35" s="38">
        <v>5.482996600004</v>
      </c>
      <c r="G35" s="39">
        <v>0.05000000000000071</v>
      </c>
      <c r="H35" s="38"/>
    </row>
    <row r="36" spans="1:8" ht="14.25">
      <c r="A36" s="46"/>
      <c r="B36" s="48" t="s">
        <v>18</v>
      </c>
      <c r="C36" s="47"/>
      <c r="D36" s="47"/>
      <c r="E36" s="47"/>
      <c r="F36" s="33">
        <v>15863.64</v>
      </c>
      <c r="G36" s="34" t="s">
        <v>19</v>
      </c>
      <c r="H36" s="33"/>
    </row>
    <row r="38" spans="1:7" ht="30" customHeight="1">
      <c r="A38" s="84" t="s">
        <v>96</v>
      </c>
      <c r="B38" s="349" t="s">
        <v>97</v>
      </c>
      <c r="C38" s="349"/>
      <c r="D38" s="349"/>
      <c r="E38" s="349"/>
      <c r="F38" s="349"/>
      <c r="G38" s="350"/>
    </row>
    <row r="40" spans="1:5" ht="14.25">
      <c r="A40" s="82" t="s">
        <v>96</v>
      </c>
      <c r="B40" s="85" t="s">
        <v>105</v>
      </c>
      <c r="C40" s="85"/>
      <c r="D40" s="85"/>
      <c r="E40" s="85"/>
    </row>
    <row r="41" spans="2:5" ht="14.25">
      <c r="B41" s="80" t="s">
        <v>106</v>
      </c>
      <c r="C41" s="80"/>
      <c r="D41" s="80"/>
      <c r="E41" s="80"/>
    </row>
    <row r="42" spans="2:6" ht="40.5" customHeight="1">
      <c r="B42" s="353" t="s">
        <v>107</v>
      </c>
      <c r="C42" s="353"/>
      <c r="D42" s="353"/>
      <c r="E42" s="353"/>
      <c r="F42" s="353"/>
    </row>
  </sheetData>
  <sheetProtection/>
  <mergeCells count="4">
    <mergeCell ref="A2:H2"/>
    <mergeCell ref="A3:H3"/>
    <mergeCell ref="B38:G38"/>
    <mergeCell ref="B42:F42"/>
  </mergeCells>
  <conditionalFormatting sqref="C29:D29 C32:E35 F33 H33">
    <cfRule type="cellIs" priority="1" dxfId="26" operator="lessThan" stopIfTrue="1">
      <formula>0</formula>
    </cfRule>
  </conditionalFormatting>
  <conditionalFormatting sqref="G33">
    <cfRule type="cellIs" priority="2" dxfId="26" operator="lessThan" stopIfTrue="1">
      <formula>0</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43"/>
  <sheetViews>
    <sheetView zoomScalePageLayoutView="0" workbookViewId="0" topLeftCell="A1">
      <selection activeCell="A1" sqref="A1"/>
    </sheetView>
  </sheetViews>
  <sheetFormatPr defaultColWidth="9.140625" defaultRowHeight="15"/>
  <cols>
    <col min="1" max="1" width="7.28125" style="82" customWidth="1"/>
    <col min="2" max="2" width="39.8515625" style="82" customWidth="1"/>
    <col min="3" max="3" width="22.57421875" style="82" customWidth="1"/>
    <col min="4" max="4" width="20.28125" style="82" customWidth="1"/>
    <col min="5" max="5" width="25.57421875" style="82" customWidth="1"/>
    <col min="6" max="6" width="19.7109375" style="82" customWidth="1"/>
    <col min="7" max="7" width="15.140625" style="82" customWidth="1"/>
    <col min="8" max="8" width="15.00390625" style="82" customWidth="1"/>
    <col min="9" max="16384" width="8.7109375" style="82" customWidth="1"/>
  </cols>
  <sheetData>
    <row r="1" spans="1:7" ht="14.25">
      <c r="A1" s="10"/>
      <c r="G1" s="58"/>
    </row>
    <row r="2" spans="1:8" ht="14.25" customHeight="1">
      <c r="A2" s="348" t="s">
        <v>103</v>
      </c>
      <c r="B2" s="348"/>
      <c r="C2" s="348"/>
      <c r="D2" s="348"/>
      <c r="E2" s="348"/>
      <c r="F2" s="348"/>
      <c r="G2" s="348"/>
      <c r="H2" s="348"/>
    </row>
    <row r="3" spans="1:8" ht="14.25">
      <c r="A3" s="352" t="s">
        <v>104</v>
      </c>
      <c r="B3" s="352"/>
      <c r="C3" s="352"/>
      <c r="D3" s="352"/>
      <c r="E3" s="352"/>
      <c r="F3" s="352"/>
      <c r="G3" s="352"/>
      <c r="H3" s="352"/>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59"/>
      <c r="B6" s="20" t="s">
        <v>11</v>
      </c>
      <c r="C6" s="60"/>
      <c r="D6" s="60"/>
      <c r="E6" s="60"/>
      <c r="F6" s="60"/>
      <c r="G6" s="60"/>
      <c r="H6" s="59"/>
    </row>
    <row r="7" spans="1:8" ht="14.25">
      <c r="A7" s="59">
        <v>1</v>
      </c>
      <c r="B7" s="60" t="s">
        <v>33</v>
      </c>
      <c r="C7" s="60" t="s">
        <v>34</v>
      </c>
      <c r="D7" s="60" t="s">
        <v>79</v>
      </c>
      <c r="E7" s="61">
        <v>410</v>
      </c>
      <c r="F7" s="61">
        <v>3412.21498425</v>
      </c>
      <c r="G7" s="64">
        <v>18.2</v>
      </c>
      <c r="H7" s="64">
        <v>10.8</v>
      </c>
    </row>
    <row r="8" spans="1:8" ht="14.25">
      <c r="A8" s="59">
        <f>A7+1</f>
        <v>2</v>
      </c>
      <c r="B8" s="60" t="s">
        <v>27</v>
      </c>
      <c r="C8" s="60" t="s">
        <v>28</v>
      </c>
      <c r="D8" s="60" t="s">
        <v>80</v>
      </c>
      <c r="E8" s="61">
        <v>160</v>
      </c>
      <c r="F8" s="61">
        <v>1600</v>
      </c>
      <c r="G8" s="64">
        <v>8.53</v>
      </c>
      <c r="H8" s="64">
        <v>9.09</v>
      </c>
    </row>
    <row r="9" spans="1:8" ht="14.25">
      <c r="A9" s="59">
        <f>A8+1</f>
        <v>3</v>
      </c>
      <c r="B9" s="60" t="s">
        <v>27</v>
      </c>
      <c r="C9" s="60" t="s">
        <v>28</v>
      </c>
      <c r="D9" s="60" t="s">
        <v>68</v>
      </c>
      <c r="E9" s="61">
        <v>100</v>
      </c>
      <c r="F9" s="61">
        <v>1000</v>
      </c>
      <c r="G9" s="64">
        <v>5.33</v>
      </c>
      <c r="H9" s="64">
        <v>9.09</v>
      </c>
    </row>
    <row r="10" spans="1:8" ht="14.25">
      <c r="A10" s="59">
        <f>A9+1</f>
        <v>4</v>
      </c>
      <c r="B10" s="60" t="s">
        <v>30</v>
      </c>
      <c r="C10" s="60" t="s">
        <v>31</v>
      </c>
      <c r="D10" s="60" t="s">
        <v>37</v>
      </c>
      <c r="E10" s="61">
        <v>43</v>
      </c>
      <c r="F10" s="61">
        <v>430</v>
      </c>
      <c r="G10" s="64">
        <v>2.29</v>
      </c>
      <c r="H10" s="64">
        <v>9.09</v>
      </c>
    </row>
    <row r="11" spans="1:8" ht="14.25">
      <c r="A11" s="59">
        <f>A10+1</f>
        <v>5</v>
      </c>
      <c r="B11" s="60" t="s">
        <v>30</v>
      </c>
      <c r="C11" s="60" t="s">
        <v>31</v>
      </c>
      <c r="D11" s="60" t="s">
        <v>36</v>
      </c>
      <c r="E11" s="61">
        <v>24</v>
      </c>
      <c r="F11" s="61">
        <v>240</v>
      </c>
      <c r="G11" s="64">
        <v>1.28</v>
      </c>
      <c r="H11" s="64">
        <v>9.09</v>
      </c>
    </row>
    <row r="12" spans="1:8" ht="14.25">
      <c r="A12" s="59">
        <f>A11+1</f>
        <v>6</v>
      </c>
      <c r="B12" s="60" t="s">
        <v>69</v>
      </c>
      <c r="C12" s="60" t="s">
        <v>70</v>
      </c>
      <c r="D12" s="60" t="s">
        <v>71</v>
      </c>
      <c r="E12" s="61">
        <v>100</v>
      </c>
      <c r="F12" s="61">
        <v>31.25</v>
      </c>
      <c r="G12" s="64">
        <v>0.17</v>
      </c>
      <c r="H12" s="64">
        <v>16</v>
      </c>
    </row>
    <row r="13" spans="1:8" ht="14.25">
      <c r="A13" s="59"/>
      <c r="B13" s="60"/>
      <c r="C13" s="60"/>
      <c r="D13" s="60"/>
      <c r="E13" s="61"/>
      <c r="F13" s="61"/>
      <c r="G13" s="64"/>
      <c r="H13" s="61"/>
    </row>
    <row r="14" spans="1:8" ht="14.25">
      <c r="A14" s="66"/>
      <c r="B14" s="51" t="s">
        <v>12</v>
      </c>
      <c r="C14" s="67"/>
      <c r="D14" s="67"/>
      <c r="E14" s="68"/>
      <c r="F14" s="68"/>
      <c r="G14" s="69"/>
      <c r="H14" s="68"/>
    </row>
    <row r="15" spans="1:8" ht="14.25">
      <c r="A15" s="66">
        <v>7</v>
      </c>
      <c r="B15" s="67" t="s">
        <v>41</v>
      </c>
      <c r="C15" s="67" t="s">
        <v>42</v>
      </c>
      <c r="D15" s="67" t="s">
        <v>43</v>
      </c>
      <c r="E15" s="68">
        <v>523</v>
      </c>
      <c r="F15" s="68">
        <v>2604.6878347</v>
      </c>
      <c r="G15" s="69">
        <v>13.89</v>
      </c>
      <c r="H15" s="69">
        <v>4.6</v>
      </c>
    </row>
    <row r="16" spans="1:8" ht="14.25">
      <c r="A16" s="66">
        <v>8</v>
      </c>
      <c r="B16" s="67" t="s">
        <v>44</v>
      </c>
      <c r="C16" s="67" t="s">
        <v>42</v>
      </c>
      <c r="D16" s="67" t="s">
        <v>45</v>
      </c>
      <c r="E16" s="68">
        <v>418</v>
      </c>
      <c r="F16" s="68">
        <v>2066.298773</v>
      </c>
      <c r="G16" s="69">
        <v>11.02</v>
      </c>
      <c r="H16" s="69">
        <v>4.1</v>
      </c>
    </row>
    <row r="17" spans="1:8" ht="14.25">
      <c r="A17" s="66">
        <v>9</v>
      </c>
      <c r="B17" s="67" t="s">
        <v>46</v>
      </c>
      <c r="C17" s="67" t="s">
        <v>42</v>
      </c>
      <c r="D17" s="67" t="s">
        <v>47</v>
      </c>
      <c r="E17" s="68">
        <v>354</v>
      </c>
      <c r="F17" s="68">
        <v>1765.3234449</v>
      </c>
      <c r="G17" s="69">
        <v>9.41</v>
      </c>
      <c r="H17" s="69">
        <v>4.1</v>
      </c>
    </row>
    <row r="18" spans="1:8" ht="14.25">
      <c r="A18" s="66">
        <v>10</v>
      </c>
      <c r="B18" s="67" t="s">
        <v>54</v>
      </c>
      <c r="C18" s="67" t="s">
        <v>49</v>
      </c>
      <c r="D18" s="67" t="s">
        <v>55</v>
      </c>
      <c r="E18" s="68">
        <v>255</v>
      </c>
      <c r="F18" s="68">
        <v>1270.9292983</v>
      </c>
      <c r="G18" s="69">
        <v>6.78</v>
      </c>
      <c r="H18" s="69">
        <v>6</v>
      </c>
    </row>
    <row r="19" spans="1:8" ht="14.25">
      <c r="A19" s="66">
        <v>11</v>
      </c>
      <c r="B19" s="67" t="s">
        <v>51</v>
      </c>
      <c r="C19" s="67" t="s">
        <v>52</v>
      </c>
      <c r="D19" s="67" t="s">
        <v>53</v>
      </c>
      <c r="E19" s="68">
        <v>250</v>
      </c>
      <c r="F19" s="68">
        <v>1234.7830387</v>
      </c>
      <c r="G19" s="69">
        <v>6.58</v>
      </c>
      <c r="H19" s="69">
        <v>4.2</v>
      </c>
    </row>
    <row r="20" spans="1:8" ht="14.25">
      <c r="A20" s="66">
        <v>12</v>
      </c>
      <c r="B20" s="67" t="s">
        <v>48</v>
      </c>
      <c r="C20" s="67" t="s">
        <v>49</v>
      </c>
      <c r="D20" s="67" t="s">
        <v>50</v>
      </c>
      <c r="E20" s="68">
        <v>131</v>
      </c>
      <c r="F20" s="68">
        <v>652.2855632</v>
      </c>
      <c r="G20" s="69">
        <v>3.48</v>
      </c>
      <c r="H20" s="69">
        <v>4.05</v>
      </c>
    </row>
    <row r="21" spans="1:8" ht="14.25">
      <c r="A21" s="66">
        <v>13</v>
      </c>
      <c r="B21" s="67" t="s">
        <v>61</v>
      </c>
      <c r="C21" s="67" t="s">
        <v>62</v>
      </c>
      <c r="D21" s="67" t="s">
        <v>66</v>
      </c>
      <c r="E21" s="68">
        <v>86</v>
      </c>
      <c r="F21" s="68">
        <v>427.9518088</v>
      </c>
      <c r="G21" s="69">
        <v>2.28</v>
      </c>
      <c r="H21" s="69">
        <v>4.3</v>
      </c>
    </row>
    <row r="22" spans="1:8" ht="14.25">
      <c r="A22" s="66">
        <v>14</v>
      </c>
      <c r="B22" s="67" t="s">
        <v>61</v>
      </c>
      <c r="C22" s="67" t="s">
        <v>62</v>
      </c>
      <c r="D22" s="67" t="s">
        <v>63</v>
      </c>
      <c r="E22" s="68">
        <v>73</v>
      </c>
      <c r="F22" s="68">
        <v>363.9016574</v>
      </c>
      <c r="G22" s="69">
        <v>1.94</v>
      </c>
      <c r="H22" s="69">
        <v>4.3</v>
      </c>
    </row>
    <row r="23" spans="1:8" ht="14.25">
      <c r="A23" s="66">
        <v>15</v>
      </c>
      <c r="B23" s="67" t="s">
        <v>46</v>
      </c>
      <c r="C23" s="67" t="s">
        <v>42</v>
      </c>
      <c r="D23" s="67" t="s">
        <v>64</v>
      </c>
      <c r="E23" s="68">
        <v>70</v>
      </c>
      <c r="F23" s="68">
        <v>344.3072906</v>
      </c>
      <c r="G23" s="69">
        <v>1.84</v>
      </c>
      <c r="H23" s="69">
        <v>4.15</v>
      </c>
    </row>
    <row r="24" spans="1:8" ht="14.25">
      <c r="A24" s="66">
        <v>16</v>
      </c>
      <c r="B24" s="67" t="s">
        <v>48</v>
      </c>
      <c r="C24" s="67" t="s">
        <v>49</v>
      </c>
      <c r="D24" s="67" t="s">
        <v>67</v>
      </c>
      <c r="E24" s="68">
        <v>60</v>
      </c>
      <c r="F24" s="68">
        <v>296.5177557</v>
      </c>
      <c r="G24" s="69">
        <v>1.58</v>
      </c>
      <c r="H24" s="69">
        <v>4.2</v>
      </c>
    </row>
    <row r="25" spans="1:8" ht="14.25">
      <c r="A25" s="66">
        <v>17</v>
      </c>
      <c r="B25" s="67" t="s">
        <v>56</v>
      </c>
      <c r="C25" s="67" t="s">
        <v>57</v>
      </c>
      <c r="D25" s="67" t="s">
        <v>58</v>
      </c>
      <c r="E25" s="68">
        <v>33</v>
      </c>
      <c r="F25" s="68">
        <v>162.1212331</v>
      </c>
      <c r="G25" s="69">
        <v>0.86</v>
      </c>
      <c r="H25" s="69">
        <v>4.25</v>
      </c>
    </row>
    <row r="26" spans="1:8" ht="14.25">
      <c r="A26" s="66">
        <v>18</v>
      </c>
      <c r="B26" s="67" t="s">
        <v>44</v>
      </c>
      <c r="C26" s="67" t="s">
        <v>42</v>
      </c>
      <c r="D26" s="67" t="s">
        <v>59</v>
      </c>
      <c r="E26" s="68">
        <v>32</v>
      </c>
      <c r="F26" s="68">
        <v>156.494631</v>
      </c>
      <c r="G26" s="69">
        <v>0.83</v>
      </c>
      <c r="H26" s="69">
        <v>4.25</v>
      </c>
    </row>
    <row r="27" spans="1:8" ht="14.25">
      <c r="A27" s="66">
        <v>19</v>
      </c>
      <c r="B27" s="67" t="s">
        <v>51</v>
      </c>
      <c r="C27" s="67" t="s">
        <v>57</v>
      </c>
      <c r="D27" s="67" t="s">
        <v>65</v>
      </c>
      <c r="E27" s="68">
        <v>24</v>
      </c>
      <c r="F27" s="68">
        <v>118.302936</v>
      </c>
      <c r="G27" s="69">
        <v>0.63</v>
      </c>
      <c r="H27" s="69">
        <v>4.25</v>
      </c>
    </row>
    <row r="28" spans="1:8" ht="14.25">
      <c r="A28" s="66">
        <v>20</v>
      </c>
      <c r="B28" s="67" t="s">
        <v>56</v>
      </c>
      <c r="C28" s="67" t="s">
        <v>57</v>
      </c>
      <c r="D28" s="67" t="s">
        <v>60</v>
      </c>
      <c r="E28" s="68">
        <v>20</v>
      </c>
      <c r="F28" s="68">
        <v>98.4950475</v>
      </c>
      <c r="G28" s="69">
        <v>0.53</v>
      </c>
      <c r="H28" s="69">
        <v>4.35</v>
      </c>
    </row>
    <row r="29" spans="1:8" ht="14.25">
      <c r="A29" s="59"/>
      <c r="B29" s="60"/>
      <c r="C29" s="60"/>
      <c r="D29" s="60"/>
      <c r="E29" s="61"/>
      <c r="F29" s="61"/>
      <c r="G29" s="64"/>
      <c r="H29" s="61"/>
    </row>
    <row r="30" spans="1:8" ht="14.25">
      <c r="A30" s="35"/>
      <c r="B30" s="70" t="s">
        <v>14</v>
      </c>
      <c r="C30" s="37"/>
      <c r="D30" s="37"/>
      <c r="E30" s="38">
        <v>0</v>
      </c>
      <c r="F30" s="38">
        <v>18275.86529715</v>
      </c>
      <c r="G30" s="39">
        <v>97.44999999999999</v>
      </c>
      <c r="H30" s="38"/>
    </row>
    <row r="31" spans="1:8" ht="14.25">
      <c r="A31" s="14"/>
      <c r="B31" s="20" t="s">
        <v>15</v>
      </c>
      <c r="C31" s="15"/>
      <c r="D31" s="15"/>
      <c r="E31" s="16"/>
      <c r="F31" s="17"/>
      <c r="G31" s="18"/>
      <c r="H31" s="17"/>
    </row>
    <row r="32" spans="1:8" ht="14.25">
      <c r="A32" s="59"/>
      <c r="B32" s="60" t="s">
        <v>15</v>
      </c>
      <c r="C32" s="60"/>
      <c r="D32" s="60"/>
      <c r="E32" s="61"/>
      <c r="F32" s="61">
        <v>109.3919251</v>
      </c>
      <c r="G32" s="64">
        <v>0.58</v>
      </c>
      <c r="H32" s="81">
        <v>0.032</v>
      </c>
    </row>
    <row r="33" spans="1:8" ht="14.25">
      <c r="A33" s="35"/>
      <c r="B33" s="70" t="s">
        <v>14</v>
      </c>
      <c r="C33" s="37"/>
      <c r="D33" s="37"/>
      <c r="E33" s="44"/>
      <c r="F33" s="38">
        <v>109.392</v>
      </c>
      <c r="G33" s="39">
        <v>0.58</v>
      </c>
      <c r="H33" s="38"/>
    </row>
    <row r="34" spans="1:8" ht="14.25">
      <c r="A34" s="72"/>
      <c r="B34" s="73" t="s">
        <v>16</v>
      </c>
      <c r="C34" s="74"/>
      <c r="D34" s="74"/>
      <c r="E34" s="75"/>
      <c r="F34" s="76"/>
      <c r="G34" s="77"/>
      <c r="H34" s="76"/>
    </row>
    <row r="35" spans="1:8" ht="14.25">
      <c r="A35" s="72"/>
      <c r="B35" s="73" t="s">
        <v>17</v>
      </c>
      <c r="C35" s="74"/>
      <c r="D35" s="74"/>
      <c r="E35" s="75"/>
      <c r="F35" s="61">
        <v>367.441949749999</v>
      </c>
      <c r="G35" s="64">
        <v>1.97000000000001</v>
      </c>
      <c r="H35" s="61"/>
    </row>
    <row r="36" spans="1:8" ht="14.25">
      <c r="A36" s="35"/>
      <c r="B36" s="78" t="s">
        <v>14</v>
      </c>
      <c r="C36" s="37"/>
      <c r="D36" s="37"/>
      <c r="E36" s="44"/>
      <c r="F36" s="38">
        <v>367.441949749999</v>
      </c>
      <c r="G36" s="39">
        <v>1.97000000000001</v>
      </c>
      <c r="H36" s="38"/>
    </row>
    <row r="37" spans="1:8" ht="14.25">
      <c r="A37" s="46"/>
      <c r="B37" s="48" t="s">
        <v>18</v>
      </c>
      <c r="C37" s="47"/>
      <c r="D37" s="47"/>
      <c r="E37" s="47"/>
      <c r="F37" s="33">
        <v>18752.699</v>
      </c>
      <c r="G37" s="34" t="s">
        <v>19</v>
      </c>
      <c r="H37" s="33"/>
    </row>
    <row r="39" spans="1:7" ht="30" customHeight="1">
      <c r="A39" s="84" t="s">
        <v>96</v>
      </c>
      <c r="B39" s="349" t="s">
        <v>97</v>
      </c>
      <c r="C39" s="349"/>
      <c r="D39" s="349"/>
      <c r="E39" s="349"/>
      <c r="F39" s="349"/>
      <c r="G39" s="350"/>
    </row>
    <row r="41" spans="1:5" ht="14.25">
      <c r="A41" s="82" t="s">
        <v>96</v>
      </c>
      <c r="B41" s="85" t="s">
        <v>105</v>
      </c>
      <c r="C41" s="85"/>
      <c r="D41" s="85"/>
      <c r="E41" s="85"/>
    </row>
    <row r="42" spans="2:5" ht="14.25">
      <c r="B42" s="80" t="s">
        <v>106</v>
      </c>
      <c r="C42" s="80"/>
      <c r="D42" s="80"/>
      <c r="E42" s="80"/>
    </row>
    <row r="43" spans="2:6" ht="31.5" customHeight="1">
      <c r="B43" s="353" t="s">
        <v>107</v>
      </c>
      <c r="C43" s="353"/>
      <c r="D43" s="353"/>
      <c r="E43" s="353"/>
      <c r="F43" s="353"/>
    </row>
  </sheetData>
  <sheetProtection/>
  <mergeCells count="4">
    <mergeCell ref="A2:H2"/>
    <mergeCell ref="A3:H3"/>
    <mergeCell ref="B39:G39"/>
    <mergeCell ref="B43:F43"/>
  </mergeCells>
  <conditionalFormatting sqref="C30:D30 C33:E36 F34 H34">
    <cfRule type="cellIs" priority="1" dxfId="26" operator="lessThan" stopIfTrue="1">
      <formula>0</formula>
    </cfRule>
  </conditionalFormatting>
  <conditionalFormatting sqref="G34">
    <cfRule type="cellIs" priority="2" dxfId="26" operator="lessThan" stopIfTrue="1">
      <formula>0</formula>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Q85"/>
  <sheetViews>
    <sheetView zoomScalePageLayoutView="0" workbookViewId="0" topLeftCell="C1">
      <selection activeCell="C1" sqref="C1"/>
    </sheetView>
  </sheetViews>
  <sheetFormatPr defaultColWidth="9.140625" defaultRowHeight="15"/>
  <cols>
    <col min="1" max="2" width="13.00390625" style="183" hidden="1" customWidth="1"/>
    <col min="3" max="3" width="7.57421875" style="183" customWidth="1"/>
    <col min="4" max="4" width="71.140625" style="183" customWidth="1"/>
    <col min="5" max="5" width="25.7109375" style="183" customWidth="1"/>
    <col min="6" max="6" width="16.28125" style="183" customWidth="1"/>
    <col min="7" max="7" width="20.00390625" style="183" bestFit="1" customWidth="1"/>
    <col min="8" max="8" width="17.8515625" style="183" customWidth="1"/>
    <col min="9" max="10" width="14.7109375" style="183" customWidth="1"/>
    <col min="11" max="11" width="21.00390625" style="183" hidden="1" customWidth="1"/>
    <col min="12" max="12" width="9.140625" style="185" hidden="1" customWidth="1"/>
    <col min="13" max="13" width="15.140625" style="183" customWidth="1"/>
    <col min="14" max="14" width="23.421875" style="183" bestFit="1" customWidth="1"/>
    <col min="15" max="16" width="9.28125" style="183" bestFit="1" customWidth="1"/>
    <col min="17" max="16384" width="9.140625" style="183" customWidth="1"/>
  </cols>
  <sheetData>
    <row r="1" ht="15">
      <c r="G1" s="184"/>
    </row>
    <row r="2" ht="15">
      <c r="G2" s="184"/>
    </row>
    <row r="3" ht="15">
      <c r="G3" s="184"/>
    </row>
    <row r="4" ht="15">
      <c r="G4" s="184"/>
    </row>
    <row r="5" spans="3:7" ht="15">
      <c r="C5" s="183" t="s">
        <v>122</v>
      </c>
      <c r="G5" s="184"/>
    </row>
    <row r="6" spans="3:10" ht="15.75" customHeight="1">
      <c r="C6" s="354" t="s">
        <v>414</v>
      </c>
      <c r="D6" s="355"/>
      <c r="E6" s="355"/>
      <c r="F6" s="355"/>
      <c r="G6" s="355"/>
      <c r="H6" s="355"/>
      <c r="I6" s="356"/>
      <c r="J6" s="186"/>
    </row>
    <row r="7" spans="3:10" ht="15.75" customHeight="1">
      <c r="C7" s="357" t="s">
        <v>415</v>
      </c>
      <c r="D7" s="358"/>
      <c r="E7" s="358"/>
      <c r="F7" s="358"/>
      <c r="G7" s="358"/>
      <c r="H7" s="358"/>
      <c r="I7" s="359"/>
      <c r="J7" s="186"/>
    </row>
    <row r="8" spans="3:12" ht="15">
      <c r="C8" s="360" t="s">
        <v>416</v>
      </c>
      <c r="D8" s="361"/>
      <c r="E8" s="361"/>
      <c r="F8" s="361"/>
      <c r="G8" s="361"/>
      <c r="H8" s="361"/>
      <c r="I8" s="362"/>
      <c r="K8" s="190"/>
      <c r="L8" s="191"/>
    </row>
    <row r="9" spans="3:12" ht="15">
      <c r="C9" s="187"/>
      <c r="D9" s="188"/>
      <c r="E9" s="188"/>
      <c r="F9" s="188"/>
      <c r="G9" s="188"/>
      <c r="H9" s="188"/>
      <c r="I9" s="189"/>
      <c r="J9" s="189"/>
      <c r="K9" s="190"/>
      <c r="L9" s="191"/>
    </row>
    <row r="10" spans="3:13" ht="15">
      <c r="C10" s="363" t="s">
        <v>2</v>
      </c>
      <c r="D10" s="364" t="s">
        <v>124</v>
      </c>
      <c r="E10" s="364" t="s">
        <v>417</v>
      </c>
      <c r="F10" s="192" t="s">
        <v>5</v>
      </c>
      <c r="G10" s="364" t="s">
        <v>6</v>
      </c>
      <c r="H10" s="193" t="s">
        <v>125</v>
      </c>
      <c r="I10" s="365" t="s">
        <v>126</v>
      </c>
      <c r="J10" s="365" t="s">
        <v>9</v>
      </c>
      <c r="K10" s="194"/>
      <c r="M10" s="195"/>
    </row>
    <row r="11" spans="3:13" ht="15">
      <c r="C11" s="363"/>
      <c r="D11" s="364"/>
      <c r="E11" s="364"/>
      <c r="F11" s="192"/>
      <c r="G11" s="364"/>
      <c r="H11" s="193" t="s">
        <v>418</v>
      </c>
      <c r="I11" s="365"/>
      <c r="J11" s="365"/>
      <c r="K11" s="194"/>
      <c r="M11" s="195"/>
    </row>
    <row r="12" spans="3:10" ht="15">
      <c r="C12" s="196"/>
      <c r="D12" s="196"/>
      <c r="E12" s="196"/>
      <c r="F12" s="196"/>
      <c r="G12" s="196"/>
      <c r="H12" s="197"/>
      <c r="I12" s="198"/>
      <c r="J12" s="198"/>
    </row>
    <row r="13" spans="3:10" ht="15">
      <c r="C13" s="196"/>
      <c r="D13" s="199" t="s">
        <v>419</v>
      </c>
      <c r="E13" s="196"/>
      <c r="F13" s="196"/>
      <c r="G13" s="196"/>
      <c r="H13" s="197"/>
      <c r="I13" s="198"/>
      <c r="J13" s="198"/>
    </row>
    <row r="14" spans="1:12" ht="15">
      <c r="A14" s="183" t="str">
        <f aca="true" t="shared" si="0" ref="A14:A22">+$C$6&amp;D14</f>
        <v>IL&amp;FS  Infrastructure Debt Fund Series 1CShrem Infra Structure Private Limited</v>
      </c>
      <c r="C14" s="196">
        <v>1</v>
      </c>
      <c r="D14" s="196" t="s">
        <v>24</v>
      </c>
      <c r="E14" s="196" t="s">
        <v>25</v>
      </c>
      <c r="F14" s="196" t="s">
        <v>26</v>
      </c>
      <c r="G14" s="200">
        <v>350</v>
      </c>
      <c r="H14" s="197">
        <v>3000</v>
      </c>
      <c r="I14" s="201">
        <v>7.54</v>
      </c>
      <c r="J14" s="202">
        <v>14.25</v>
      </c>
      <c r="L14" s="203"/>
    </row>
    <row r="15" spans="1:12" ht="15">
      <c r="A15" s="183" t="str">
        <f t="shared" si="0"/>
        <v>IL&amp;FS  Infrastructure Debt Fund Series 1C</v>
      </c>
      <c r="C15" s="196"/>
      <c r="D15" s="196"/>
      <c r="E15" s="196"/>
      <c r="F15" s="196"/>
      <c r="G15" s="200"/>
      <c r="H15" s="197"/>
      <c r="I15" s="201"/>
      <c r="J15" s="201"/>
      <c r="L15" s="203"/>
    </row>
    <row r="16" spans="1:12" ht="15">
      <c r="A16" s="183" t="str">
        <f t="shared" si="0"/>
        <v>IL&amp;FS  Infrastructure Debt Fund Series 1CDebt Instrument-Privately Placed-Unlisted</v>
      </c>
      <c r="C16" s="196"/>
      <c r="D16" s="199" t="s">
        <v>11</v>
      </c>
      <c r="E16" s="196"/>
      <c r="F16" s="196"/>
      <c r="G16" s="204"/>
      <c r="H16" s="197"/>
      <c r="I16" s="201"/>
      <c r="J16" s="201"/>
      <c r="L16" s="203"/>
    </row>
    <row r="17" spans="3:12" ht="15">
      <c r="C17" s="196">
        <v>2</v>
      </c>
      <c r="D17" s="196" t="s">
        <v>27</v>
      </c>
      <c r="E17" s="196" t="s">
        <v>28</v>
      </c>
      <c r="F17" s="196" t="s">
        <v>29</v>
      </c>
      <c r="G17" s="200">
        <v>650</v>
      </c>
      <c r="H17" s="197">
        <v>5700</v>
      </c>
      <c r="I17" s="201">
        <v>14.33</v>
      </c>
      <c r="J17" s="202">
        <v>9.09</v>
      </c>
      <c r="L17" s="203"/>
    </row>
    <row r="18" spans="1:12" ht="15">
      <c r="A18" s="183" t="str">
        <f t="shared" si="0"/>
        <v>IL&amp;FS  Infrastructure Debt Fund Series 1CBhilangana Hydro Power Limited</v>
      </c>
      <c r="C18" s="196">
        <v>3</v>
      </c>
      <c r="D18" s="196" t="s">
        <v>30</v>
      </c>
      <c r="E18" s="196" t="s">
        <v>31</v>
      </c>
      <c r="F18" s="196" t="s">
        <v>32</v>
      </c>
      <c r="G18" s="200">
        <v>261</v>
      </c>
      <c r="H18" s="197">
        <v>2610</v>
      </c>
      <c r="I18" s="201">
        <v>6.56</v>
      </c>
      <c r="J18" s="202">
        <v>9.09</v>
      </c>
      <c r="L18" s="203"/>
    </row>
    <row r="19" spans="1:12" ht="15">
      <c r="A19" s="183" t="str">
        <f t="shared" si="0"/>
        <v>IL&amp;FS  Infrastructure Debt Fund Series 1CAMRI Hospitals Limited</v>
      </c>
      <c r="C19" s="196">
        <v>4</v>
      </c>
      <c r="D19" s="196" t="s">
        <v>33</v>
      </c>
      <c r="E19" s="196" t="s">
        <v>34</v>
      </c>
      <c r="F19" s="196" t="s">
        <v>35</v>
      </c>
      <c r="G19" s="200">
        <v>120</v>
      </c>
      <c r="H19" s="197">
        <v>998.69706</v>
      </c>
      <c r="I19" s="201">
        <v>2.51</v>
      </c>
      <c r="J19" s="202">
        <v>10.8</v>
      </c>
      <c r="L19" s="203"/>
    </row>
    <row r="20" spans="1:12" ht="15">
      <c r="A20" s="183" t="str">
        <f t="shared" si="0"/>
        <v>IL&amp;FS  Infrastructure Debt Fund Series 1CBhilangana Hydro Power Limited</v>
      </c>
      <c r="C20" s="196">
        <v>5</v>
      </c>
      <c r="D20" s="205" t="s">
        <v>30</v>
      </c>
      <c r="E20" s="196" t="s">
        <v>31</v>
      </c>
      <c r="F20" s="196" t="s">
        <v>36</v>
      </c>
      <c r="G20" s="200">
        <v>75</v>
      </c>
      <c r="H20" s="197">
        <v>750</v>
      </c>
      <c r="I20" s="201">
        <v>1.89</v>
      </c>
      <c r="J20" s="202">
        <v>9.09</v>
      </c>
      <c r="L20" s="203"/>
    </row>
    <row r="21" spans="1:12" ht="15">
      <c r="A21" s="183" t="str">
        <f t="shared" si="0"/>
        <v>IL&amp;FS  Infrastructure Debt Fund Series 1CBhilangana Hydro Power Limited</v>
      </c>
      <c r="C21" s="196">
        <v>6</v>
      </c>
      <c r="D21" s="196" t="s">
        <v>30</v>
      </c>
      <c r="E21" s="196" t="s">
        <v>31</v>
      </c>
      <c r="F21" s="196" t="s">
        <v>37</v>
      </c>
      <c r="G21" s="200">
        <v>47</v>
      </c>
      <c r="H21" s="197">
        <v>470</v>
      </c>
      <c r="I21" s="201">
        <v>1.18</v>
      </c>
      <c r="J21" s="202">
        <v>9.09</v>
      </c>
      <c r="L21" s="203"/>
    </row>
    <row r="22" spans="1:12" ht="15">
      <c r="A22" s="183" t="str">
        <f t="shared" si="0"/>
        <v>IL&amp;FS  Infrastructure Debt Fund Series 1CTime Technoplast Limited</v>
      </c>
      <c r="C22" s="196">
        <v>7</v>
      </c>
      <c r="D22" s="196" t="s">
        <v>38</v>
      </c>
      <c r="E22" s="196" t="s">
        <v>39</v>
      </c>
      <c r="F22" s="196" t="s">
        <v>40</v>
      </c>
      <c r="G22" s="200">
        <v>18663</v>
      </c>
      <c r="H22" s="197">
        <v>186.63</v>
      </c>
      <c r="I22" s="201">
        <v>0.47</v>
      </c>
      <c r="J22" s="202">
        <v>10.5</v>
      </c>
      <c r="L22" s="203"/>
    </row>
    <row r="23" spans="3:12" ht="15">
      <c r="C23" s="196"/>
      <c r="D23" s="205"/>
      <c r="E23" s="196"/>
      <c r="F23" s="205"/>
      <c r="G23" s="200"/>
      <c r="H23" s="197"/>
      <c r="I23" s="201"/>
      <c r="J23" s="201"/>
      <c r="L23" s="203"/>
    </row>
    <row r="24" spans="3:12" ht="15">
      <c r="C24" s="196"/>
      <c r="D24" s="206" t="s">
        <v>12</v>
      </c>
      <c r="E24" s="196"/>
      <c r="F24" s="205"/>
      <c r="G24" s="200"/>
      <c r="H24" s="197"/>
      <c r="I24" s="201"/>
      <c r="J24" s="201"/>
      <c r="L24" s="203"/>
    </row>
    <row r="25" spans="3:12" ht="15">
      <c r="C25" s="66">
        <v>8</v>
      </c>
      <c r="D25" s="67" t="s">
        <v>41</v>
      </c>
      <c r="E25" s="67" t="s">
        <v>42</v>
      </c>
      <c r="F25" s="67" t="s">
        <v>43</v>
      </c>
      <c r="G25" s="68">
        <v>829</v>
      </c>
      <c r="H25" s="68">
        <v>4128.6543307</v>
      </c>
      <c r="I25" s="69">
        <v>10.38</v>
      </c>
      <c r="J25" s="69">
        <v>4.6</v>
      </c>
      <c r="L25" s="203"/>
    </row>
    <row r="26" spans="3:12" ht="15">
      <c r="C26" s="66">
        <v>9</v>
      </c>
      <c r="D26" s="67" t="s">
        <v>44</v>
      </c>
      <c r="E26" s="67" t="s">
        <v>42</v>
      </c>
      <c r="F26" s="67" t="s">
        <v>45</v>
      </c>
      <c r="G26" s="68">
        <v>621</v>
      </c>
      <c r="H26" s="68">
        <v>3069.7883685</v>
      </c>
      <c r="I26" s="69">
        <v>7.72</v>
      </c>
      <c r="J26" s="69">
        <v>4.1</v>
      </c>
      <c r="L26" s="203"/>
    </row>
    <row r="27" spans="3:12" ht="15">
      <c r="C27" s="66">
        <v>10</v>
      </c>
      <c r="D27" s="67" t="s">
        <v>46</v>
      </c>
      <c r="E27" s="67" t="s">
        <v>42</v>
      </c>
      <c r="F27" s="67" t="s">
        <v>47</v>
      </c>
      <c r="G27" s="68">
        <v>533</v>
      </c>
      <c r="H27" s="68">
        <v>2657.9587461</v>
      </c>
      <c r="I27" s="69">
        <v>6.68</v>
      </c>
      <c r="J27" s="69">
        <v>4.1</v>
      </c>
      <c r="L27" s="203"/>
    </row>
    <row r="28" spans="3:12" ht="15">
      <c r="C28" s="66">
        <v>11</v>
      </c>
      <c r="D28" s="67" t="s">
        <v>48</v>
      </c>
      <c r="E28" s="67" t="s">
        <v>49</v>
      </c>
      <c r="F28" s="67" t="s">
        <v>50</v>
      </c>
      <c r="G28" s="68">
        <v>406</v>
      </c>
      <c r="H28" s="68">
        <v>2021.587318</v>
      </c>
      <c r="I28" s="69">
        <v>5.08</v>
      </c>
      <c r="J28" s="69">
        <v>4.05</v>
      </c>
      <c r="L28" s="203"/>
    </row>
    <row r="29" spans="3:12" ht="15">
      <c r="C29" s="66">
        <v>12</v>
      </c>
      <c r="D29" s="67" t="s">
        <v>51</v>
      </c>
      <c r="E29" s="67" t="s">
        <v>52</v>
      </c>
      <c r="F29" s="67" t="s">
        <v>53</v>
      </c>
      <c r="G29" s="68">
        <v>372</v>
      </c>
      <c r="H29" s="68">
        <v>1837.3571615</v>
      </c>
      <c r="I29" s="69">
        <v>4.62</v>
      </c>
      <c r="J29" s="69">
        <v>4.2</v>
      </c>
      <c r="L29" s="203"/>
    </row>
    <row r="30" spans="3:12" ht="15">
      <c r="C30" s="66">
        <v>13</v>
      </c>
      <c r="D30" s="67" t="s">
        <v>54</v>
      </c>
      <c r="E30" s="67" t="s">
        <v>49</v>
      </c>
      <c r="F30" s="67" t="s">
        <v>55</v>
      </c>
      <c r="G30" s="68">
        <v>366</v>
      </c>
      <c r="H30" s="68">
        <v>1824.1573459</v>
      </c>
      <c r="I30" s="69">
        <v>4.59</v>
      </c>
      <c r="J30" s="69">
        <v>6</v>
      </c>
      <c r="L30" s="203"/>
    </row>
    <row r="31" spans="3:12" ht="15">
      <c r="C31" s="66">
        <v>14</v>
      </c>
      <c r="D31" s="67" t="s">
        <v>56</v>
      </c>
      <c r="E31" s="67" t="s">
        <v>57</v>
      </c>
      <c r="F31" s="67" t="s">
        <v>58</v>
      </c>
      <c r="G31" s="68">
        <v>293</v>
      </c>
      <c r="H31" s="68">
        <v>1439.4400398</v>
      </c>
      <c r="I31" s="69">
        <v>3.62</v>
      </c>
      <c r="J31" s="69">
        <v>4.25</v>
      </c>
      <c r="L31" s="203"/>
    </row>
    <row r="32" spans="3:12" ht="15">
      <c r="C32" s="66">
        <v>15</v>
      </c>
      <c r="D32" s="67" t="s">
        <v>44</v>
      </c>
      <c r="E32" s="67" t="s">
        <v>42</v>
      </c>
      <c r="F32" s="67" t="s">
        <v>59</v>
      </c>
      <c r="G32" s="68">
        <v>294</v>
      </c>
      <c r="H32" s="68">
        <v>1437.7944219</v>
      </c>
      <c r="I32" s="69">
        <v>3.62</v>
      </c>
      <c r="J32" s="69">
        <v>4.25</v>
      </c>
      <c r="L32" s="203"/>
    </row>
    <row r="33" spans="3:12" ht="15">
      <c r="C33" s="66">
        <v>16</v>
      </c>
      <c r="D33" s="67" t="s">
        <v>56</v>
      </c>
      <c r="E33" s="67" t="s">
        <v>57</v>
      </c>
      <c r="F33" s="67" t="s">
        <v>60</v>
      </c>
      <c r="G33" s="68">
        <v>184</v>
      </c>
      <c r="H33" s="68">
        <v>906.1544371</v>
      </c>
      <c r="I33" s="69">
        <v>2.28</v>
      </c>
      <c r="J33" s="69">
        <v>4.35</v>
      </c>
      <c r="L33" s="203"/>
    </row>
    <row r="34" spans="3:12" ht="15">
      <c r="C34" s="66">
        <v>17</v>
      </c>
      <c r="D34" s="67" t="s">
        <v>61</v>
      </c>
      <c r="E34" s="67" t="s">
        <v>62</v>
      </c>
      <c r="F34" s="67" t="s">
        <v>63</v>
      </c>
      <c r="G34" s="68">
        <v>178</v>
      </c>
      <c r="H34" s="68">
        <v>887.3218495</v>
      </c>
      <c r="I34" s="69">
        <v>2.23</v>
      </c>
      <c r="J34" s="69">
        <v>4.3</v>
      </c>
      <c r="L34" s="203"/>
    </row>
    <row r="35" spans="3:12" ht="15">
      <c r="C35" s="66">
        <v>18</v>
      </c>
      <c r="D35" s="67" t="s">
        <v>46</v>
      </c>
      <c r="E35" s="67" t="s">
        <v>42</v>
      </c>
      <c r="F35" s="67" t="s">
        <v>64</v>
      </c>
      <c r="G35" s="68">
        <v>162</v>
      </c>
      <c r="H35" s="68">
        <v>796.825444</v>
      </c>
      <c r="I35" s="69">
        <v>2</v>
      </c>
      <c r="J35" s="69">
        <v>4.15</v>
      </c>
      <c r="L35" s="203"/>
    </row>
    <row r="36" spans="3:12" ht="15">
      <c r="C36" s="66">
        <v>19</v>
      </c>
      <c r="D36" s="67" t="s">
        <v>51</v>
      </c>
      <c r="E36" s="67" t="s">
        <v>57</v>
      </c>
      <c r="F36" s="67" t="s">
        <v>65</v>
      </c>
      <c r="G36" s="68">
        <v>161</v>
      </c>
      <c r="H36" s="68">
        <v>793.615529</v>
      </c>
      <c r="I36" s="69">
        <v>2</v>
      </c>
      <c r="J36" s="69">
        <v>4.25</v>
      </c>
      <c r="L36" s="203"/>
    </row>
    <row r="37" spans="3:12" ht="15">
      <c r="C37" s="66">
        <v>20</v>
      </c>
      <c r="D37" s="67" t="s">
        <v>61</v>
      </c>
      <c r="E37" s="67" t="s">
        <v>62</v>
      </c>
      <c r="F37" s="67" t="s">
        <v>66</v>
      </c>
      <c r="G37" s="68">
        <v>147</v>
      </c>
      <c r="H37" s="68">
        <v>731.4990221</v>
      </c>
      <c r="I37" s="69">
        <v>1.84</v>
      </c>
      <c r="J37" s="69">
        <v>4.3</v>
      </c>
      <c r="L37" s="203"/>
    </row>
    <row r="38" spans="3:12" ht="15">
      <c r="C38" s="66">
        <v>21</v>
      </c>
      <c r="D38" s="67" t="s">
        <v>48</v>
      </c>
      <c r="E38" s="67" t="s">
        <v>49</v>
      </c>
      <c r="F38" s="67" t="s">
        <v>67</v>
      </c>
      <c r="G38" s="68">
        <v>123</v>
      </c>
      <c r="H38" s="68">
        <v>607.8613993</v>
      </c>
      <c r="I38" s="69">
        <v>1.53</v>
      </c>
      <c r="J38" s="69">
        <v>4.2</v>
      </c>
      <c r="L38" s="203"/>
    </row>
    <row r="39" spans="3:12" ht="15">
      <c r="C39" s="196"/>
      <c r="D39" s="205"/>
      <c r="E39" s="196"/>
      <c r="F39" s="205"/>
      <c r="G39" s="200"/>
      <c r="H39" s="197"/>
      <c r="I39" s="201"/>
      <c r="J39" s="201"/>
      <c r="L39" s="203"/>
    </row>
    <row r="40" spans="3:12" ht="15">
      <c r="C40" s="196"/>
      <c r="D40" s="205"/>
      <c r="E40" s="196"/>
      <c r="F40" s="205"/>
      <c r="G40" s="200"/>
      <c r="H40" s="197"/>
      <c r="I40" s="198"/>
      <c r="J40" s="198"/>
      <c r="L40" s="203"/>
    </row>
    <row r="41" spans="3:17" ht="15">
      <c r="C41" s="196"/>
      <c r="D41" s="207" t="s">
        <v>14</v>
      </c>
      <c r="E41" s="207"/>
      <c r="F41" s="207"/>
      <c r="G41" s="207"/>
      <c r="H41" s="208">
        <f>SUM(H14:H38)</f>
        <v>36855.3424734</v>
      </c>
      <c r="I41" s="209">
        <f>SUM(I14:I38)</f>
        <v>92.67000000000003</v>
      </c>
      <c r="J41" s="209"/>
      <c r="M41" s="210"/>
      <c r="N41" s="210"/>
      <c r="O41" s="211"/>
      <c r="P41" s="211"/>
      <c r="Q41" s="211"/>
    </row>
    <row r="42" spans="3:10" ht="15">
      <c r="C42" s="196"/>
      <c r="D42" s="212"/>
      <c r="E42" s="212"/>
      <c r="F42" s="212"/>
      <c r="G42" s="212"/>
      <c r="H42" s="213"/>
      <c r="I42" s="214"/>
      <c r="J42" s="214"/>
    </row>
    <row r="43" spans="3:12" ht="15">
      <c r="C43" s="196"/>
      <c r="D43" s="199" t="s">
        <v>420</v>
      </c>
      <c r="E43" s="196"/>
      <c r="F43" s="196"/>
      <c r="G43" s="196"/>
      <c r="H43" s="197"/>
      <c r="I43" s="215"/>
      <c r="J43" s="215"/>
      <c r="K43" s="190" t="s">
        <v>421</v>
      </c>
      <c r="L43" s="191" t="s">
        <v>422</v>
      </c>
    </row>
    <row r="44" spans="2:12" ht="15">
      <c r="B44" s="183" t="str">
        <f>+$C$6&amp;D44</f>
        <v>IL&amp;FS  Infrastructure Debt Fund Series 1CTriparty Repo</v>
      </c>
      <c r="C44" s="196"/>
      <c r="D44" s="196" t="s">
        <v>423</v>
      </c>
      <c r="E44" s="216"/>
      <c r="F44" s="216"/>
      <c r="G44" s="216"/>
      <c r="H44" s="197">
        <v>2792.293174</v>
      </c>
      <c r="I44" s="201">
        <v>7.02</v>
      </c>
      <c r="J44" s="71">
        <v>0.032064463145082024</v>
      </c>
      <c r="K44" s="183" t="s">
        <v>424</v>
      </c>
      <c r="L44" s="185">
        <v>0.4026</v>
      </c>
    </row>
    <row r="45" spans="3:10" ht="15">
      <c r="C45" s="196"/>
      <c r="D45" s="207" t="s">
        <v>14</v>
      </c>
      <c r="E45" s="207"/>
      <c r="F45" s="207"/>
      <c r="G45" s="207"/>
      <c r="H45" s="217">
        <f>SUM(H44:H44)</f>
        <v>2792.293174</v>
      </c>
      <c r="I45" s="209">
        <f>I44</f>
        <v>7.02</v>
      </c>
      <c r="J45" s="209"/>
    </row>
    <row r="46" spans="3:10" ht="15">
      <c r="C46" s="196"/>
      <c r="D46" s="196"/>
      <c r="E46" s="196"/>
      <c r="F46" s="196"/>
      <c r="G46" s="196"/>
      <c r="H46" s="197"/>
      <c r="I46" s="215"/>
      <c r="J46" s="215"/>
    </row>
    <row r="47" spans="2:12" ht="15">
      <c r="B47" s="183" t="str">
        <f>+$C$6&amp;D47</f>
        <v>IL&amp;FS  Infrastructure Debt Fund Series 1CTriparty Repo Margin</v>
      </c>
      <c r="C47" s="196"/>
      <c r="D47" s="199" t="s">
        <v>425</v>
      </c>
      <c r="E47" s="196"/>
      <c r="F47" s="196"/>
      <c r="G47" s="204"/>
      <c r="H47" s="197">
        <v>28.4964928</v>
      </c>
      <c r="I47" s="201">
        <f>H47/H54*100</f>
        <v>0.07164868913904762</v>
      </c>
      <c r="J47" s="201"/>
      <c r="L47" s="203"/>
    </row>
    <row r="48" spans="3:10" ht="15">
      <c r="C48" s="196"/>
      <c r="D48" s="207" t="s">
        <v>14</v>
      </c>
      <c r="E48" s="207"/>
      <c r="F48" s="207"/>
      <c r="G48" s="218"/>
      <c r="H48" s="208">
        <f>H47</f>
        <v>28.4964928</v>
      </c>
      <c r="I48" s="209">
        <f>I47</f>
        <v>0.07164868913904762</v>
      </c>
      <c r="J48" s="209"/>
    </row>
    <row r="49" spans="3:10" ht="15">
      <c r="C49" s="196"/>
      <c r="D49" s="196"/>
      <c r="E49" s="196"/>
      <c r="F49" s="196"/>
      <c r="G49" s="196"/>
      <c r="H49" s="197"/>
      <c r="I49" s="215"/>
      <c r="J49" s="215"/>
    </row>
    <row r="50" spans="3:10" ht="15">
      <c r="C50" s="196"/>
      <c r="D50" s="199" t="s">
        <v>192</v>
      </c>
      <c r="E50" s="196"/>
      <c r="F50" s="196"/>
      <c r="G50" s="196"/>
      <c r="H50" s="197"/>
      <c r="I50" s="215"/>
      <c r="J50" s="215"/>
    </row>
    <row r="51" spans="3:10" ht="15">
      <c r="C51" s="196">
        <v>1</v>
      </c>
      <c r="D51" s="196" t="s">
        <v>17</v>
      </c>
      <c r="E51" s="196"/>
      <c r="F51" s="196"/>
      <c r="G51" s="196"/>
      <c r="H51" s="197">
        <v>-63.8753127999977</v>
      </c>
      <c r="I51" s="201">
        <f>H51/H54*100</f>
        <v>-0.16060160324243355</v>
      </c>
      <c r="J51" s="201"/>
    </row>
    <row r="52" spans="2:12" ht="15">
      <c r="B52" s="183" t="str">
        <f>+$C$6&amp;D52</f>
        <v>IL&amp;FS  Infrastructure Debt Fund Series 1CCash &amp; Cash Equivalents</v>
      </c>
      <c r="C52" s="196">
        <v>2</v>
      </c>
      <c r="D52" s="196" t="s">
        <v>16</v>
      </c>
      <c r="E52" s="196"/>
      <c r="F52" s="196"/>
      <c r="G52" s="196"/>
      <c r="H52" s="197">
        <v>160.27</v>
      </c>
      <c r="I52" s="201">
        <f>H52/H54*100</f>
        <v>0.4029666208016715</v>
      </c>
      <c r="J52" s="201"/>
      <c r="L52" s="203"/>
    </row>
    <row r="53" spans="3:10" ht="15">
      <c r="C53" s="196"/>
      <c r="D53" s="207" t="s">
        <v>14</v>
      </c>
      <c r="E53" s="207"/>
      <c r="F53" s="207"/>
      <c r="G53" s="219"/>
      <c r="H53" s="208">
        <f>H52+H51</f>
        <v>96.39468720000231</v>
      </c>
      <c r="I53" s="209">
        <f>I51+I52</f>
        <v>0.24236501755923795</v>
      </c>
      <c r="J53" s="209"/>
    </row>
    <row r="54" spans="3:14" ht="15">
      <c r="C54" s="196"/>
      <c r="D54" s="220" t="s">
        <v>18</v>
      </c>
      <c r="E54" s="220"/>
      <c r="F54" s="220"/>
      <c r="G54" s="220"/>
      <c r="H54" s="221">
        <v>39772.525</v>
      </c>
      <c r="I54" s="222">
        <f>I41+I45+I48+I53</f>
        <v>100.00401370669832</v>
      </c>
      <c r="J54" s="222"/>
      <c r="N54" s="210"/>
    </row>
    <row r="55" spans="4:14" ht="15">
      <c r="D55" s="223"/>
      <c r="E55" s="223"/>
      <c r="F55" s="223"/>
      <c r="G55" s="223"/>
      <c r="H55" s="224"/>
      <c r="I55" s="225"/>
      <c r="J55" s="225"/>
      <c r="L55" s="203"/>
      <c r="N55" s="226"/>
    </row>
    <row r="56" spans="4:14" ht="15">
      <c r="D56" s="227" t="s">
        <v>426</v>
      </c>
      <c r="E56" s="228"/>
      <c r="F56" s="229"/>
      <c r="G56" s="229"/>
      <c r="H56" s="230"/>
      <c r="I56" s="231"/>
      <c r="J56" s="231"/>
      <c r="L56" s="203"/>
      <c r="N56" s="226"/>
    </row>
    <row r="57" spans="4:14" ht="77.25">
      <c r="D57" s="232" t="s">
        <v>427</v>
      </c>
      <c r="E57" s="233" t="s">
        <v>428</v>
      </c>
      <c r="F57" s="229"/>
      <c r="G57" s="229"/>
      <c r="H57" s="234"/>
      <c r="I57" s="231"/>
      <c r="J57" s="231"/>
      <c r="L57" s="203"/>
      <c r="N57" s="226"/>
    </row>
    <row r="58" spans="4:14" ht="15">
      <c r="D58" s="235" t="s">
        <v>429</v>
      </c>
      <c r="E58" s="228"/>
      <c r="F58" s="229"/>
      <c r="G58" s="229"/>
      <c r="H58" s="234"/>
      <c r="I58" s="231"/>
      <c r="J58" s="231"/>
      <c r="L58" s="203"/>
      <c r="N58" s="226"/>
    </row>
    <row r="59" spans="4:14" ht="15">
      <c r="D59" s="236" t="s">
        <v>430</v>
      </c>
      <c r="E59" s="237">
        <v>1480919.7815</v>
      </c>
      <c r="F59" s="229"/>
      <c r="G59" s="232"/>
      <c r="H59" s="232"/>
      <c r="I59" s="231"/>
      <c r="J59" s="231"/>
      <c r="L59" s="203"/>
      <c r="N59" s="226"/>
    </row>
    <row r="60" spans="4:14" ht="15">
      <c r="D60" s="236" t="s">
        <v>431</v>
      </c>
      <c r="E60" s="238">
        <v>1480919.7827</v>
      </c>
      <c r="F60" s="229"/>
      <c r="G60" s="232"/>
      <c r="H60" s="232"/>
      <c r="I60" s="231"/>
      <c r="J60" s="231"/>
      <c r="L60" s="203"/>
      <c r="N60" s="226"/>
    </row>
    <row r="61" spans="4:14" ht="15">
      <c r="D61" s="235" t="s">
        <v>432</v>
      </c>
      <c r="E61" s="228"/>
      <c r="F61" s="229"/>
      <c r="G61" s="232"/>
      <c r="H61" s="232"/>
      <c r="I61" s="231"/>
      <c r="J61" s="231"/>
      <c r="L61" s="203"/>
      <c r="N61" s="226"/>
    </row>
    <row r="62" spans="4:14" ht="15">
      <c r="D62" s="236" t="s">
        <v>430</v>
      </c>
      <c r="E62" s="238">
        <v>1441399.0745</v>
      </c>
      <c r="F62" s="229"/>
      <c r="G62" s="232"/>
      <c r="H62" s="232"/>
      <c r="I62" s="231"/>
      <c r="J62" s="231"/>
      <c r="L62" s="203"/>
      <c r="N62" s="226"/>
    </row>
    <row r="63" spans="4:14" ht="15">
      <c r="D63" s="236" t="s">
        <v>431</v>
      </c>
      <c r="E63" s="238">
        <v>1441399.0749</v>
      </c>
      <c r="F63" s="229"/>
      <c r="G63" s="229"/>
      <c r="H63" s="228"/>
      <c r="I63" s="231"/>
      <c r="J63" s="231"/>
      <c r="L63" s="203"/>
      <c r="N63" s="226"/>
    </row>
    <row r="64" spans="4:14" ht="15">
      <c r="D64" s="235" t="s">
        <v>433</v>
      </c>
      <c r="E64" s="239" t="s">
        <v>434</v>
      </c>
      <c r="F64" s="229"/>
      <c r="G64" s="229"/>
      <c r="H64" s="228"/>
      <c r="I64" s="231"/>
      <c r="J64" s="231"/>
      <c r="L64" s="203"/>
      <c r="N64" s="226"/>
    </row>
    <row r="65" spans="4:14" ht="15">
      <c r="D65" s="235" t="s">
        <v>435</v>
      </c>
      <c r="E65" s="239" t="s">
        <v>434</v>
      </c>
      <c r="F65" s="229"/>
      <c r="G65" s="229"/>
      <c r="H65" s="228"/>
      <c r="I65" s="231"/>
      <c r="J65" s="231"/>
      <c r="L65" s="203"/>
      <c r="N65" s="226"/>
    </row>
    <row r="66" spans="4:14" ht="15">
      <c r="D66" s="232" t="s">
        <v>436</v>
      </c>
      <c r="E66" s="239" t="s">
        <v>434</v>
      </c>
      <c r="F66" s="229"/>
      <c r="G66" s="229"/>
      <c r="H66" s="228"/>
      <c r="I66" s="231"/>
      <c r="J66" s="231"/>
      <c r="L66" s="203"/>
      <c r="N66" s="226"/>
    </row>
    <row r="67" spans="4:14" ht="15">
      <c r="D67" s="235" t="s">
        <v>437</v>
      </c>
      <c r="E67" s="239" t="s">
        <v>434</v>
      </c>
      <c r="F67" s="229"/>
      <c r="G67" s="229"/>
      <c r="H67" s="228"/>
      <c r="I67" s="231"/>
      <c r="J67" s="231"/>
      <c r="L67" s="203"/>
      <c r="N67" s="226"/>
    </row>
    <row r="68" spans="4:14" ht="15">
      <c r="D68" s="235" t="s">
        <v>438</v>
      </c>
      <c r="E68" s="240" t="s">
        <v>439</v>
      </c>
      <c r="F68" s="229"/>
      <c r="G68" s="229"/>
      <c r="H68" s="234"/>
      <c r="I68" s="231"/>
      <c r="J68" s="231"/>
      <c r="L68" s="203"/>
      <c r="N68" s="226"/>
    </row>
    <row r="69" spans="4:14" ht="15">
      <c r="D69" s="235" t="s">
        <v>440</v>
      </c>
      <c r="E69" s="241" t="s">
        <v>434</v>
      </c>
      <c r="F69" s="229"/>
      <c r="G69" s="229"/>
      <c r="H69" s="228"/>
      <c r="I69" s="231"/>
      <c r="J69" s="231"/>
      <c r="L69" s="203"/>
      <c r="N69" s="226"/>
    </row>
    <row r="70" spans="4:14" ht="15">
      <c r="D70" s="242" t="s">
        <v>441</v>
      </c>
      <c r="E70" s="243" t="s">
        <v>442</v>
      </c>
      <c r="F70" s="244"/>
      <c r="G70" s="244"/>
      <c r="H70" s="243" t="s">
        <v>192</v>
      </c>
      <c r="I70" s="245"/>
      <c r="J70" s="245"/>
      <c r="L70" s="203"/>
      <c r="N70" s="226"/>
    </row>
    <row r="71" spans="4:14" ht="15">
      <c r="D71" s="246" t="s">
        <v>443</v>
      </c>
      <c r="E71" s="239" t="s">
        <v>434</v>
      </c>
      <c r="F71" s="244"/>
      <c r="G71" s="244"/>
      <c r="H71" s="239" t="s">
        <v>434</v>
      </c>
      <c r="I71" s="247"/>
      <c r="J71" s="247"/>
      <c r="L71" s="203"/>
      <c r="N71" s="226"/>
    </row>
    <row r="72" spans="4:14" ht="15">
      <c r="D72" s="366" t="s">
        <v>444</v>
      </c>
      <c r="E72" s="366"/>
      <c r="F72" s="366"/>
      <c r="G72" s="366"/>
      <c r="H72" s="366"/>
      <c r="I72" s="367"/>
      <c r="J72" s="223"/>
      <c r="L72" s="203"/>
      <c r="N72" s="226"/>
    </row>
    <row r="73" spans="4:14" ht="15">
      <c r="D73" s="366"/>
      <c r="E73" s="366"/>
      <c r="F73" s="366"/>
      <c r="G73" s="366"/>
      <c r="H73" s="366"/>
      <c r="I73" s="367"/>
      <c r="J73" s="223"/>
      <c r="L73" s="203"/>
      <c r="N73" s="226"/>
    </row>
    <row r="74" spans="4:14" ht="15">
      <c r="D74" s="248" t="s">
        <v>445</v>
      </c>
      <c r="E74" s="228"/>
      <c r="F74" s="229"/>
      <c r="G74" s="229"/>
      <c r="H74" s="228"/>
      <c r="I74" s="231"/>
      <c r="J74" s="231"/>
      <c r="L74" s="203"/>
      <c r="N74" s="226"/>
    </row>
    <row r="75" spans="4:14" ht="15">
      <c r="D75" s="223"/>
      <c r="E75" s="223"/>
      <c r="F75" s="223"/>
      <c r="G75" s="223"/>
      <c r="H75" s="224"/>
      <c r="I75" s="225"/>
      <c r="J75" s="225"/>
      <c r="L75" s="203"/>
      <c r="N75" s="226"/>
    </row>
    <row r="76" spans="4:14" ht="15">
      <c r="D76" s="223"/>
      <c r="E76" s="223"/>
      <c r="F76" s="223"/>
      <c r="G76" s="223"/>
      <c r="H76" s="224"/>
      <c r="I76" s="225"/>
      <c r="J76" s="225"/>
      <c r="L76" s="203"/>
      <c r="N76" s="226"/>
    </row>
    <row r="77" spans="4:14" ht="15">
      <c r="D77" s="249" t="s">
        <v>446</v>
      </c>
      <c r="E77" s="223"/>
      <c r="F77" s="223"/>
      <c r="G77" s="223"/>
      <c r="H77" s="224"/>
      <c r="I77" s="225"/>
      <c r="J77" s="225"/>
      <c r="L77" s="203"/>
      <c r="N77" s="226"/>
    </row>
    <row r="78" spans="4:14" ht="15">
      <c r="D78" s="223"/>
      <c r="E78" s="223"/>
      <c r="F78" s="223"/>
      <c r="G78" s="223"/>
      <c r="H78" s="224"/>
      <c r="I78" s="225"/>
      <c r="J78" s="225"/>
      <c r="L78" s="203"/>
      <c r="N78" s="226"/>
    </row>
    <row r="79" spans="3:10" ht="32.25" customHeight="1">
      <c r="C79" s="250" t="s">
        <v>96</v>
      </c>
      <c r="D79" s="368" t="s">
        <v>97</v>
      </c>
      <c r="E79" s="368"/>
      <c r="F79" s="368"/>
      <c r="G79" s="368"/>
      <c r="H79" s="368"/>
      <c r="I79" s="369"/>
      <c r="J79" s="225"/>
    </row>
    <row r="81" spans="7:8" ht="15" hidden="1">
      <c r="G81" s="183">
        <v>4496672066.53</v>
      </c>
      <c r="H81" s="210">
        <v>44966.720665299996</v>
      </c>
    </row>
    <row r="82" ht="15" hidden="1">
      <c r="H82" s="210">
        <v>4308.154755900003</v>
      </c>
    </row>
    <row r="83" spans="3:8" ht="15">
      <c r="C83" s="82" t="s">
        <v>96</v>
      </c>
      <c r="D83" s="85" t="s">
        <v>105</v>
      </c>
      <c r="E83" s="85"/>
      <c r="F83" s="85"/>
      <c r="G83" s="85"/>
      <c r="H83" s="82"/>
    </row>
    <row r="84" spans="3:8" ht="15">
      <c r="C84" s="82"/>
      <c r="D84" s="80" t="s">
        <v>106</v>
      </c>
      <c r="E84" s="80"/>
      <c r="F84" s="80"/>
      <c r="G84" s="80"/>
      <c r="H84" s="82"/>
    </row>
    <row r="85" spans="3:8" ht="31.5" customHeight="1">
      <c r="C85" s="82"/>
      <c r="D85" s="353" t="s">
        <v>107</v>
      </c>
      <c r="E85" s="353"/>
      <c r="F85" s="353"/>
      <c r="G85" s="353"/>
      <c r="H85" s="353"/>
    </row>
  </sheetData>
  <sheetProtection/>
  <mergeCells count="12">
    <mergeCell ref="J10:J11"/>
    <mergeCell ref="D72:I73"/>
    <mergeCell ref="D79:I79"/>
    <mergeCell ref="D85:H85"/>
    <mergeCell ref="C6:I6"/>
    <mergeCell ref="C7:I7"/>
    <mergeCell ref="C8:I8"/>
    <mergeCell ref="C10:C11"/>
    <mergeCell ref="D10:D11"/>
    <mergeCell ref="E10:E11"/>
    <mergeCell ref="G10:G11"/>
    <mergeCell ref="I10:I11"/>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5:Q71"/>
  <sheetViews>
    <sheetView zoomScalePageLayoutView="0" workbookViewId="0" topLeftCell="C1">
      <selection activeCell="C1" sqref="C1"/>
    </sheetView>
  </sheetViews>
  <sheetFormatPr defaultColWidth="9.140625" defaultRowHeight="15"/>
  <cols>
    <col min="1" max="2" width="10.00390625" style="183" hidden="1" customWidth="1"/>
    <col min="3" max="3" width="7.57421875" style="183" customWidth="1"/>
    <col min="4" max="4" width="78.57421875" style="183" customWidth="1"/>
    <col min="5" max="5" width="22.00390625" style="183" bestFit="1" customWidth="1"/>
    <col min="6" max="6" width="18.421875" style="183" customWidth="1"/>
    <col min="7" max="7" width="18.421875" style="229" customWidth="1"/>
    <col min="8" max="8" width="16.8515625" style="183" customWidth="1"/>
    <col min="9" max="10" width="17.7109375" style="183" bestFit="1" customWidth="1"/>
    <col min="11" max="11" width="19.8515625" style="183" hidden="1" customWidth="1"/>
    <col min="12" max="12" width="9.140625" style="251" hidden="1" customWidth="1"/>
    <col min="13" max="13" width="15.7109375" style="183" customWidth="1"/>
    <col min="14" max="14" width="25.57421875" style="183" bestFit="1" customWidth="1"/>
    <col min="15" max="16384" width="9.140625" style="183" customWidth="1"/>
  </cols>
  <sheetData>
    <row r="5" ht="15">
      <c r="C5" s="183" t="s">
        <v>122</v>
      </c>
    </row>
    <row r="7" spans="3:12" ht="15.75" customHeight="1">
      <c r="C7" s="354" t="s">
        <v>447</v>
      </c>
      <c r="D7" s="355"/>
      <c r="E7" s="355"/>
      <c r="F7" s="355"/>
      <c r="G7" s="355"/>
      <c r="H7" s="355"/>
      <c r="I7" s="356"/>
      <c r="J7" s="186"/>
      <c r="L7" s="252"/>
    </row>
    <row r="8" spans="3:12" ht="15.75" customHeight="1">
      <c r="C8" s="357" t="s">
        <v>415</v>
      </c>
      <c r="D8" s="358"/>
      <c r="E8" s="358"/>
      <c r="F8" s="358"/>
      <c r="G8" s="358"/>
      <c r="H8" s="358"/>
      <c r="I8" s="359"/>
      <c r="J8" s="186"/>
      <c r="L8" s="252"/>
    </row>
    <row r="9" spans="3:9" ht="15">
      <c r="C9" s="360" t="s">
        <v>416</v>
      </c>
      <c r="D9" s="361"/>
      <c r="E9" s="361"/>
      <c r="F9" s="361"/>
      <c r="G9" s="361"/>
      <c r="H9" s="361"/>
      <c r="I9" s="362"/>
    </row>
    <row r="10" spans="3:10" ht="15">
      <c r="C10" s="187"/>
      <c r="D10" s="253"/>
      <c r="E10" s="254"/>
      <c r="F10" s="254"/>
      <c r="G10" s="255"/>
      <c r="H10" s="256"/>
      <c r="I10" s="257"/>
      <c r="J10" s="257"/>
    </row>
    <row r="11" spans="3:13" ht="15.75" customHeight="1">
      <c r="C11" s="363" t="s">
        <v>2</v>
      </c>
      <c r="D11" s="370" t="s">
        <v>124</v>
      </c>
      <c r="E11" s="370" t="s">
        <v>417</v>
      </c>
      <c r="F11" s="258" t="s">
        <v>5</v>
      </c>
      <c r="G11" s="370" t="s">
        <v>6</v>
      </c>
      <c r="H11" s="259" t="s">
        <v>125</v>
      </c>
      <c r="I11" s="371" t="s">
        <v>126</v>
      </c>
      <c r="J11" s="371" t="s">
        <v>9</v>
      </c>
      <c r="K11" s="194"/>
      <c r="L11" s="252"/>
      <c r="M11" s="260"/>
    </row>
    <row r="12" spans="3:13" ht="15">
      <c r="C12" s="363"/>
      <c r="D12" s="370"/>
      <c r="E12" s="370"/>
      <c r="F12" s="258"/>
      <c r="G12" s="370"/>
      <c r="H12" s="259" t="s">
        <v>418</v>
      </c>
      <c r="I12" s="371"/>
      <c r="J12" s="371"/>
      <c r="K12" s="194"/>
      <c r="L12" s="252"/>
      <c r="M12" s="260"/>
    </row>
    <row r="13" spans="3:10" ht="15">
      <c r="C13" s="196"/>
      <c r="D13" s="196"/>
      <c r="E13" s="196"/>
      <c r="F13" s="196"/>
      <c r="G13" s="261"/>
      <c r="H13" s="197"/>
      <c r="I13" s="215"/>
      <c r="J13" s="215"/>
    </row>
    <row r="14" spans="1:10" ht="15">
      <c r="A14" s="183" t="str">
        <f>+$C$7&amp;D14</f>
        <v>IL&amp;FS  Infrastructure Debt Fund Series 2ADebt Instrument-Privately Placed-Unlisted</v>
      </c>
      <c r="C14" s="196"/>
      <c r="D14" s="199" t="s">
        <v>11</v>
      </c>
      <c r="E14" s="88"/>
      <c r="F14" s="196"/>
      <c r="G14" s="261"/>
      <c r="H14" s="197"/>
      <c r="I14" s="201"/>
      <c r="J14" s="201"/>
    </row>
    <row r="15" spans="3:10" ht="15">
      <c r="C15" s="196">
        <v>1</v>
      </c>
      <c r="D15" s="196" t="s">
        <v>27</v>
      </c>
      <c r="E15" s="88" t="s">
        <v>28</v>
      </c>
      <c r="F15" s="196" t="s">
        <v>68</v>
      </c>
      <c r="G15" s="261">
        <v>90</v>
      </c>
      <c r="H15" s="197">
        <v>900</v>
      </c>
      <c r="I15" s="201">
        <v>10.24</v>
      </c>
      <c r="J15" s="202">
        <v>9.09</v>
      </c>
    </row>
    <row r="16" spans="3:10" ht="15">
      <c r="C16" s="196">
        <v>2</v>
      </c>
      <c r="D16" s="196" t="s">
        <v>30</v>
      </c>
      <c r="E16" s="88" t="s">
        <v>31</v>
      </c>
      <c r="F16" s="196" t="s">
        <v>37</v>
      </c>
      <c r="G16" s="261">
        <v>11</v>
      </c>
      <c r="H16" s="197">
        <v>110</v>
      </c>
      <c r="I16" s="201">
        <v>1.25</v>
      </c>
      <c r="J16" s="202">
        <v>9.09</v>
      </c>
    </row>
    <row r="17" spans="3:10" ht="15">
      <c r="C17" s="196">
        <v>3</v>
      </c>
      <c r="D17" s="196" t="s">
        <v>30</v>
      </c>
      <c r="E17" s="88" t="s">
        <v>31</v>
      </c>
      <c r="F17" s="196" t="s">
        <v>36</v>
      </c>
      <c r="G17" s="261">
        <v>8</v>
      </c>
      <c r="H17" s="197">
        <v>80</v>
      </c>
      <c r="I17" s="201">
        <v>0.91</v>
      </c>
      <c r="J17" s="202">
        <v>9.09</v>
      </c>
    </row>
    <row r="18" spans="3:10" ht="15">
      <c r="C18" s="196">
        <v>4</v>
      </c>
      <c r="D18" s="196" t="s">
        <v>69</v>
      </c>
      <c r="E18" s="88" t="s">
        <v>70</v>
      </c>
      <c r="F18" s="196" t="s">
        <v>71</v>
      </c>
      <c r="G18" s="261">
        <v>200</v>
      </c>
      <c r="H18" s="197">
        <v>62.5</v>
      </c>
      <c r="I18" s="201">
        <v>0.71</v>
      </c>
      <c r="J18" s="202">
        <v>16</v>
      </c>
    </row>
    <row r="19" spans="3:10" ht="15">
      <c r="C19" s="196">
        <v>5</v>
      </c>
      <c r="D19" s="196" t="s">
        <v>30</v>
      </c>
      <c r="E19" s="88" t="s">
        <v>31</v>
      </c>
      <c r="F19" s="196" t="s">
        <v>72</v>
      </c>
      <c r="G19" s="261">
        <v>8</v>
      </c>
      <c r="H19" s="197">
        <v>57.099238321</v>
      </c>
      <c r="I19" s="201">
        <v>0.65</v>
      </c>
      <c r="J19" s="202">
        <v>9.09</v>
      </c>
    </row>
    <row r="20" spans="3:10" ht="15">
      <c r="C20" s="196"/>
      <c r="D20" s="196"/>
      <c r="E20" s="88"/>
      <c r="F20" s="196"/>
      <c r="G20" s="261"/>
      <c r="H20" s="197"/>
      <c r="I20" s="201"/>
      <c r="J20" s="202"/>
    </row>
    <row r="21" spans="3:10" ht="15">
      <c r="C21" s="196"/>
      <c r="D21" s="199" t="s">
        <v>12</v>
      </c>
      <c r="E21" s="88"/>
      <c r="F21" s="196"/>
      <c r="G21" s="261"/>
      <c r="H21" s="197"/>
      <c r="I21" s="201"/>
      <c r="J21" s="201"/>
    </row>
    <row r="22" spans="3:10" ht="15">
      <c r="C22" s="196">
        <v>6</v>
      </c>
      <c r="D22" s="196" t="s">
        <v>51</v>
      </c>
      <c r="E22" s="88" t="s">
        <v>57</v>
      </c>
      <c r="F22" s="196" t="s">
        <v>65</v>
      </c>
      <c r="G22" s="261">
        <v>314</v>
      </c>
      <c r="H22" s="197">
        <v>1547.796746</v>
      </c>
      <c r="I22" s="201">
        <v>17.6</v>
      </c>
      <c r="J22" s="262">
        <v>4.25</v>
      </c>
    </row>
    <row r="23" spans="3:10" ht="15">
      <c r="C23" s="196">
        <v>7</v>
      </c>
      <c r="D23" s="196" t="s">
        <v>56</v>
      </c>
      <c r="E23" s="88" t="s">
        <v>57</v>
      </c>
      <c r="F23" s="196" t="s">
        <v>60</v>
      </c>
      <c r="G23" s="261">
        <v>292</v>
      </c>
      <c r="H23" s="197">
        <v>1438.0276937</v>
      </c>
      <c r="I23" s="201">
        <v>16.36</v>
      </c>
      <c r="J23" s="262">
        <v>4.35</v>
      </c>
    </row>
    <row r="24" spans="3:10" ht="15">
      <c r="C24" s="196">
        <v>8</v>
      </c>
      <c r="D24" s="196" t="s">
        <v>44</v>
      </c>
      <c r="E24" s="88" t="s">
        <v>42</v>
      </c>
      <c r="F24" s="196" t="s">
        <v>45</v>
      </c>
      <c r="G24" s="261">
        <v>212</v>
      </c>
      <c r="H24" s="197">
        <v>1047.979282</v>
      </c>
      <c r="I24" s="201">
        <v>11.92</v>
      </c>
      <c r="J24" s="262">
        <v>4.1</v>
      </c>
    </row>
    <row r="25" spans="3:10" ht="15">
      <c r="C25" s="196">
        <v>9</v>
      </c>
      <c r="D25" s="196" t="s">
        <v>48</v>
      </c>
      <c r="E25" s="88" t="s">
        <v>49</v>
      </c>
      <c r="F25" s="196" t="s">
        <v>67</v>
      </c>
      <c r="G25" s="261">
        <v>39</v>
      </c>
      <c r="H25" s="197">
        <v>192.7365412</v>
      </c>
      <c r="I25" s="201">
        <v>2.19</v>
      </c>
      <c r="J25" s="262">
        <v>4.2</v>
      </c>
    </row>
    <row r="26" spans="3:10" ht="15">
      <c r="C26" s="196">
        <v>10</v>
      </c>
      <c r="D26" s="196" t="s">
        <v>46</v>
      </c>
      <c r="E26" s="88" t="s">
        <v>42</v>
      </c>
      <c r="F26" s="196" t="s">
        <v>64</v>
      </c>
      <c r="G26" s="261">
        <v>38</v>
      </c>
      <c r="H26" s="197">
        <v>186.909672</v>
      </c>
      <c r="I26" s="201">
        <v>2.13</v>
      </c>
      <c r="J26" s="262">
        <v>4.15</v>
      </c>
    </row>
    <row r="27" spans="3:10" ht="15">
      <c r="C27" s="196">
        <v>11</v>
      </c>
      <c r="D27" s="196" t="s">
        <v>44</v>
      </c>
      <c r="E27" s="88" t="s">
        <v>42</v>
      </c>
      <c r="F27" s="196" t="s">
        <v>59</v>
      </c>
      <c r="G27" s="261">
        <v>32</v>
      </c>
      <c r="H27" s="197">
        <v>156.494631</v>
      </c>
      <c r="I27" s="201">
        <v>1.78</v>
      </c>
      <c r="J27" s="262">
        <v>4.25</v>
      </c>
    </row>
    <row r="28" spans="3:10" ht="15">
      <c r="C28" s="196">
        <v>12</v>
      </c>
      <c r="D28" s="196" t="s">
        <v>56</v>
      </c>
      <c r="E28" s="88" t="s">
        <v>57</v>
      </c>
      <c r="F28" s="196" t="s">
        <v>58</v>
      </c>
      <c r="G28" s="261">
        <v>31</v>
      </c>
      <c r="H28" s="197">
        <v>152.2957039</v>
      </c>
      <c r="I28" s="201">
        <v>1.73</v>
      </c>
      <c r="J28" s="262">
        <v>4.25</v>
      </c>
    </row>
    <row r="29" spans="3:10" ht="15">
      <c r="C29" s="196">
        <v>13</v>
      </c>
      <c r="D29" s="196" t="s">
        <v>61</v>
      </c>
      <c r="E29" s="88" t="s">
        <v>62</v>
      </c>
      <c r="F29" s="196" t="s">
        <v>66</v>
      </c>
      <c r="G29" s="261">
        <v>24</v>
      </c>
      <c r="H29" s="197">
        <v>119.4284118</v>
      </c>
      <c r="I29" s="201">
        <v>1.36</v>
      </c>
      <c r="J29" s="262">
        <v>4.3</v>
      </c>
    </row>
    <row r="30" spans="3:10" ht="15">
      <c r="C30" s="196"/>
      <c r="D30" s="196"/>
      <c r="E30" s="88"/>
      <c r="F30" s="196"/>
      <c r="G30" s="261"/>
      <c r="H30" s="197"/>
      <c r="I30" s="201"/>
      <c r="J30" s="262"/>
    </row>
    <row r="31" spans="3:17" ht="15">
      <c r="C31" s="196"/>
      <c r="D31" s="207" t="s">
        <v>14</v>
      </c>
      <c r="E31" s="207"/>
      <c r="F31" s="207"/>
      <c r="G31" s="207"/>
      <c r="H31" s="208">
        <f>SUM(H14:H29)</f>
        <v>6051.267919921</v>
      </c>
      <c r="I31" s="209">
        <f>SUM(I14:I29)</f>
        <v>68.83</v>
      </c>
      <c r="J31" s="209"/>
      <c r="L31" s="252"/>
      <c r="M31" s="210"/>
      <c r="N31" s="210"/>
      <c r="O31" s="263"/>
      <c r="Q31" s="263"/>
    </row>
    <row r="32" spans="3:10" ht="15">
      <c r="C32" s="196"/>
      <c r="D32" s="212"/>
      <c r="E32" s="212"/>
      <c r="F32" s="212"/>
      <c r="G32" s="212"/>
      <c r="H32" s="213"/>
      <c r="I32" s="264"/>
      <c r="J32" s="264"/>
    </row>
    <row r="33" spans="3:10" ht="15">
      <c r="C33" s="196"/>
      <c r="D33" s="199" t="s">
        <v>420</v>
      </c>
      <c r="E33" s="196"/>
      <c r="F33" s="196"/>
      <c r="G33" s="261"/>
      <c r="H33" s="197"/>
      <c r="I33" s="215"/>
      <c r="J33" s="215"/>
    </row>
    <row r="34" spans="2:12" ht="15">
      <c r="B34" s="183" t="str">
        <f>+$C$7&amp;D34</f>
        <v>IL&amp;FS  Infrastructure Debt Fund Series 2ATriparty Repo</v>
      </c>
      <c r="C34" s="196"/>
      <c r="D34" s="196" t="s">
        <v>423</v>
      </c>
      <c r="E34" s="265"/>
      <c r="F34" s="265"/>
      <c r="G34" s="265"/>
      <c r="H34" s="197">
        <v>2646.7920671</v>
      </c>
      <c r="I34" s="201">
        <v>30.1</v>
      </c>
      <c r="J34" s="266">
        <v>0.032</v>
      </c>
      <c r="K34" s="190" t="s">
        <v>421</v>
      </c>
      <c r="L34" s="267" t="s">
        <v>422</v>
      </c>
    </row>
    <row r="35" spans="3:12" ht="15">
      <c r="C35" s="196"/>
      <c r="D35" s="207" t="s">
        <v>14</v>
      </c>
      <c r="E35" s="207"/>
      <c r="F35" s="207"/>
      <c r="G35" s="207"/>
      <c r="H35" s="268">
        <f>SUM(H34)</f>
        <v>2646.7920671</v>
      </c>
      <c r="I35" s="209">
        <f>I34</f>
        <v>30.1</v>
      </c>
      <c r="J35" s="209"/>
      <c r="L35" s="252"/>
    </row>
    <row r="36" spans="3:10" ht="15">
      <c r="C36" s="196"/>
      <c r="D36" s="196"/>
      <c r="E36" s="196"/>
      <c r="F36" s="196"/>
      <c r="G36" s="261"/>
      <c r="H36" s="197"/>
      <c r="I36" s="215"/>
      <c r="J36" s="215"/>
    </row>
    <row r="37" spans="2:10" ht="15">
      <c r="B37" s="183" t="str">
        <f>+$C$7&amp;D37</f>
        <v>IL&amp;FS  Infrastructure Debt Fund Series 2ATriparty Repo Margin</v>
      </c>
      <c r="C37" s="196"/>
      <c r="D37" s="199" t="s">
        <v>425</v>
      </c>
      <c r="E37" s="196"/>
      <c r="F37" s="196"/>
      <c r="G37" s="261"/>
      <c r="H37" s="197">
        <v>2.6783490000000003</v>
      </c>
      <c r="I37" s="201">
        <f>H37/$H$44*100</f>
        <v>0.030463413047113013</v>
      </c>
      <c r="J37" s="201"/>
    </row>
    <row r="38" spans="3:12" ht="15">
      <c r="C38" s="196"/>
      <c r="D38" s="207" t="s">
        <v>14</v>
      </c>
      <c r="E38" s="207"/>
      <c r="F38" s="207"/>
      <c r="G38" s="207"/>
      <c r="H38" s="208">
        <f>H37</f>
        <v>2.6783490000000003</v>
      </c>
      <c r="I38" s="209">
        <f>I37</f>
        <v>0.030463413047113013</v>
      </c>
      <c r="J38" s="209"/>
      <c r="L38" s="252"/>
    </row>
    <row r="39" spans="3:10" ht="15">
      <c r="C39" s="196"/>
      <c r="D39" s="196"/>
      <c r="E39" s="196"/>
      <c r="F39" s="196"/>
      <c r="G39" s="261"/>
      <c r="H39" s="197"/>
      <c r="I39" s="215"/>
      <c r="J39" s="215"/>
    </row>
    <row r="40" spans="3:10" ht="15">
      <c r="C40" s="196"/>
      <c r="D40" s="199" t="s">
        <v>192</v>
      </c>
      <c r="E40" s="196"/>
      <c r="F40" s="196"/>
      <c r="G40" s="261"/>
      <c r="H40" s="197"/>
      <c r="I40" s="215"/>
      <c r="J40" s="215"/>
    </row>
    <row r="41" spans="3:13" ht="15">
      <c r="C41" s="196">
        <v>1</v>
      </c>
      <c r="D41" s="196" t="s">
        <v>17</v>
      </c>
      <c r="E41" s="196"/>
      <c r="F41" s="196"/>
      <c r="G41" s="261"/>
      <c r="H41" s="197">
        <v>-18.488145920997997</v>
      </c>
      <c r="I41" s="201">
        <f>H41/$H$44*100</f>
        <v>-0.21028328483952596</v>
      </c>
      <c r="J41" s="201"/>
      <c r="M41" s="210"/>
    </row>
    <row r="42" spans="2:10" ht="15">
      <c r="B42" s="183" t="str">
        <f>+$C$7&amp;D42</f>
        <v>IL&amp;FS  Infrastructure Debt Fund Series 2ACash &amp; Cash Equivalents</v>
      </c>
      <c r="C42" s="196">
        <v>2</v>
      </c>
      <c r="D42" s="196" t="s">
        <v>16</v>
      </c>
      <c r="E42" s="196"/>
      <c r="F42" s="196"/>
      <c r="G42" s="261"/>
      <c r="H42" s="197">
        <v>109.7686026</v>
      </c>
      <c r="I42" s="201">
        <f>H42/$H$44*100</f>
        <v>1.2485028204346045</v>
      </c>
      <c r="J42" s="201"/>
    </row>
    <row r="43" spans="3:13" ht="15">
      <c r="C43" s="196"/>
      <c r="D43" s="207" t="s">
        <v>14</v>
      </c>
      <c r="E43" s="207"/>
      <c r="F43" s="207"/>
      <c r="G43" s="269"/>
      <c r="H43" s="270">
        <f>SUM(H41:H42)</f>
        <v>91.280456679002</v>
      </c>
      <c r="I43" s="209">
        <f>SUM(I41:I42)</f>
        <v>1.0382195355950785</v>
      </c>
      <c r="J43" s="209"/>
      <c r="L43" s="252"/>
      <c r="M43" s="210"/>
    </row>
    <row r="44" spans="3:14" ht="15">
      <c r="C44" s="196"/>
      <c r="D44" s="220" t="s">
        <v>18</v>
      </c>
      <c r="E44" s="220"/>
      <c r="F44" s="220"/>
      <c r="G44" s="220"/>
      <c r="H44" s="221">
        <f>H43+H38+H35+H31</f>
        <v>8792.018792700002</v>
      </c>
      <c r="I44" s="222">
        <f>I31+I35+I38+I43</f>
        <v>99.9986829486422</v>
      </c>
      <c r="J44" s="222"/>
      <c r="L44" s="252"/>
      <c r="N44" s="210"/>
    </row>
    <row r="45" spans="3:14" ht="15">
      <c r="C45" s="271"/>
      <c r="D45" s="223"/>
      <c r="E45" s="223"/>
      <c r="F45" s="223"/>
      <c r="G45" s="223"/>
      <c r="H45" s="272"/>
      <c r="I45" s="273"/>
      <c r="J45" s="273"/>
      <c r="N45" s="226"/>
    </row>
    <row r="46" spans="3:14" ht="15">
      <c r="C46" s="271"/>
      <c r="D46" s="274" t="s">
        <v>133</v>
      </c>
      <c r="E46" s="223"/>
      <c r="F46" s="223"/>
      <c r="G46" s="223"/>
      <c r="H46" s="272"/>
      <c r="I46" s="275">
        <v>506250000</v>
      </c>
      <c r="J46" s="275"/>
      <c r="N46" s="226"/>
    </row>
    <row r="47" spans="3:14" ht="15">
      <c r="C47" s="271"/>
      <c r="D47" s="274"/>
      <c r="E47" s="223"/>
      <c r="F47" s="223"/>
      <c r="G47" s="223"/>
      <c r="H47" s="276"/>
      <c r="I47" s="275"/>
      <c r="J47" s="275"/>
      <c r="N47" s="226"/>
    </row>
    <row r="48" spans="3:14" ht="15">
      <c r="C48" s="271"/>
      <c r="D48" s="235" t="s">
        <v>426</v>
      </c>
      <c r="E48" s="228"/>
      <c r="F48" s="223"/>
      <c r="G48" s="223"/>
      <c r="H48" s="276"/>
      <c r="I48" s="275"/>
      <c r="J48" s="275"/>
      <c r="N48" s="226"/>
    </row>
    <row r="49" spans="3:14" ht="61.5">
      <c r="C49" s="271"/>
      <c r="D49" s="232" t="s">
        <v>427</v>
      </c>
      <c r="E49" s="277" t="s">
        <v>448</v>
      </c>
      <c r="F49" s="223"/>
      <c r="G49" s="223"/>
      <c r="H49" s="272"/>
      <c r="I49" s="275"/>
      <c r="J49" s="275"/>
      <c r="N49" s="226"/>
    </row>
    <row r="50" spans="3:14" ht="15">
      <c r="C50" s="271"/>
      <c r="D50" s="235" t="s">
        <v>449</v>
      </c>
      <c r="E50" s="228"/>
      <c r="F50" s="223"/>
      <c r="G50" s="223"/>
      <c r="H50" s="272"/>
      <c r="I50" s="275"/>
      <c r="J50" s="275"/>
      <c r="N50" s="226"/>
    </row>
    <row r="51" spans="3:14" ht="15">
      <c r="C51" s="271"/>
      <c r="D51" s="236" t="s">
        <v>430</v>
      </c>
      <c r="E51" s="278">
        <v>742370.223</v>
      </c>
      <c r="F51" s="223"/>
      <c r="G51" s="223"/>
      <c r="H51" s="272"/>
      <c r="I51" s="275"/>
      <c r="J51" s="275"/>
      <c r="N51" s="226"/>
    </row>
    <row r="52" spans="3:14" ht="15">
      <c r="C52" s="271"/>
      <c r="D52" s="235" t="s">
        <v>450</v>
      </c>
      <c r="E52" s="228"/>
      <c r="F52" s="223"/>
      <c r="G52" s="223"/>
      <c r="H52" s="272"/>
      <c r="I52" s="275"/>
      <c r="J52" s="275"/>
      <c r="N52" s="226"/>
    </row>
    <row r="53" spans="3:14" ht="15">
      <c r="C53" s="271"/>
      <c r="D53" s="236" t="s">
        <v>430</v>
      </c>
      <c r="E53" s="278">
        <v>521008.521</v>
      </c>
      <c r="F53" s="223"/>
      <c r="G53" s="223"/>
      <c r="H53" s="272"/>
      <c r="I53" s="275"/>
      <c r="J53" s="275"/>
      <c r="N53" s="226"/>
    </row>
    <row r="54" spans="3:14" ht="15">
      <c r="C54" s="271"/>
      <c r="D54" s="235" t="s">
        <v>433</v>
      </c>
      <c r="E54" s="279" t="s">
        <v>434</v>
      </c>
      <c r="F54" s="223"/>
      <c r="G54" s="223"/>
      <c r="H54" s="272"/>
      <c r="I54" s="275"/>
      <c r="J54" s="275"/>
      <c r="N54" s="226"/>
    </row>
    <row r="55" spans="3:14" ht="15">
      <c r="C55" s="271"/>
      <c r="D55" s="235" t="s">
        <v>451</v>
      </c>
      <c r="E55" s="279" t="s">
        <v>434</v>
      </c>
      <c r="F55" s="223"/>
      <c r="G55" s="223"/>
      <c r="H55" s="272"/>
      <c r="I55" s="275"/>
      <c r="J55" s="275"/>
      <c r="N55" s="226"/>
    </row>
    <row r="56" spans="3:14" ht="15">
      <c r="C56" s="271"/>
      <c r="D56" s="232" t="s">
        <v>452</v>
      </c>
      <c r="E56" s="279" t="s">
        <v>434</v>
      </c>
      <c r="F56" s="223"/>
      <c r="G56" s="223"/>
      <c r="H56" s="272"/>
      <c r="I56" s="275"/>
      <c r="J56" s="275"/>
      <c r="N56" s="226"/>
    </row>
    <row r="57" spans="3:14" ht="15">
      <c r="C57" s="271"/>
      <c r="D57" s="235" t="s">
        <v>437</v>
      </c>
      <c r="E57" s="279" t="s">
        <v>434</v>
      </c>
      <c r="F57" s="223"/>
      <c r="G57" s="223"/>
      <c r="H57" s="272"/>
      <c r="I57" s="275"/>
      <c r="J57" s="275"/>
      <c r="N57" s="226"/>
    </row>
    <row r="58" spans="3:14" ht="15">
      <c r="C58" s="271"/>
      <c r="D58" s="280" t="s">
        <v>453</v>
      </c>
      <c r="E58" s="279" t="s">
        <v>272</v>
      </c>
      <c r="F58" s="223"/>
      <c r="G58" s="223"/>
      <c r="H58" s="272"/>
      <c r="I58" s="275"/>
      <c r="J58" s="275"/>
      <c r="N58" s="226"/>
    </row>
    <row r="59" spans="3:14" ht="15">
      <c r="C59" s="271"/>
      <c r="D59" s="235" t="s">
        <v>440</v>
      </c>
      <c r="E59" s="279" t="s">
        <v>272</v>
      </c>
      <c r="F59" s="223"/>
      <c r="G59" s="223"/>
      <c r="H59" s="272"/>
      <c r="I59" s="275"/>
      <c r="J59" s="275"/>
      <c r="N59" s="226"/>
    </row>
    <row r="60" spans="3:14" ht="15">
      <c r="C60" s="271"/>
      <c r="D60" s="248" t="s">
        <v>445</v>
      </c>
      <c r="E60" s="279"/>
      <c r="F60" s="223"/>
      <c r="G60" s="223"/>
      <c r="H60" s="272"/>
      <c r="I60" s="275"/>
      <c r="J60" s="275"/>
      <c r="N60" s="226"/>
    </row>
    <row r="61" spans="3:14" ht="15">
      <c r="C61" s="271"/>
      <c r="D61" s="228" t="s">
        <v>454</v>
      </c>
      <c r="E61" s="228"/>
      <c r="F61" s="223"/>
      <c r="G61" s="223"/>
      <c r="H61" s="272"/>
      <c r="I61" s="275"/>
      <c r="J61" s="275"/>
      <c r="N61" s="226"/>
    </row>
    <row r="62" spans="3:14" ht="15">
      <c r="C62" s="271"/>
      <c r="D62" s="274"/>
      <c r="E62" s="223"/>
      <c r="F62" s="223"/>
      <c r="G62" s="223"/>
      <c r="H62" s="272"/>
      <c r="I62" s="275"/>
      <c r="J62" s="275"/>
      <c r="N62" s="226"/>
    </row>
    <row r="63" spans="3:10" ht="15">
      <c r="C63" s="271"/>
      <c r="D63" s="249" t="s">
        <v>446</v>
      </c>
      <c r="H63" s="210"/>
      <c r="I63" s="281"/>
      <c r="J63" s="281"/>
    </row>
    <row r="65" spans="7:8" ht="15.75" customHeight="1" hidden="1">
      <c r="G65" s="282">
        <v>1576757819.92</v>
      </c>
      <c r="H65" s="210">
        <v>15767.578199200001</v>
      </c>
    </row>
    <row r="66" ht="15.75" customHeight="1" hidden="1">
      <c r="H66" s="210">
        <v>1293.2040998999983</v>
      </c>
    </row>
    <row r="67" spans="3:9" ht="18" customHeight="1">
      <c r="C67" s="250" t="s">
        <v>96</v>
      </c>
      <c r="D67" s="368" t="s">
        <v>97</v>
      </c>
      <c r="E67" s="368"/>
      <c r="F67" s="368"/>
      <c r="G67" s="368"/>
      <c r="H67" s="368"/>
      <c r="I67" s="369"/>
    </row>
    <row r="69" spans="3:8" ht="15">
      <c r="C69" s="82" t="s">
        <v>96</v>
      </c>
      <c r="D69" s="85" t="s">
        <v>105</v>
      </c>
      <c r="E69" s="85"/>
      <c r="F69" s="85"/>
      <c r="G69" s="85"/>
      <c r="H69" s="82"/>
    </row>
    <row r="70" spans="3:8" ht="15">
      <c r="C70" s="82"/>
      <c r="D70" s="80" t="s">
        <v>106</v>
      </c>
      <c r="E70" s="80"/>
      <c r="F70" s="80"/>
      <c r="G70" s="80"/>
      <c r="H70" s="82"/>
    </row>
    <row r="71" spans="3:8" ht="30" customHeight="1">
      <c r="C71" s="82"/>
      <c r="D71" s="353" t="s">
        <v>107</v>
      </c>
      <c r="E71" s="353"/>
      <c r="F71" s="353"/>
      <c r="G71" s="353"/>
      <c r="H71" s="353"/>
    </row>
  </sheetData>
  <sheetProtection/>
  <mergeCells count="11">
    <mergeCell ref="E11:E12"/>
    <mergeCell ref="G11:G12"/>
    <mergeCell ref="I11:I12"/>
    <mergeCell ref="J11:J12"/>
    <mergeCell ref="D67:I67"/>
    <mergeCell ref="D71:H71"/>
    <mergeCell ref="C7:I7"/>
    <mergeCell ref="C8:I8"/>
    <mergeCell ref="C9:I9"/>
    <mergeCell ref="C11:C12"/>
    <mergeCell ref="D11:D12"/>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V82"/>
  <sheetViews>
    <sheetView zoomScalePageLayoutView="0" workbookViewId="0" topLeftCell="C1">
      <selection activeCell="C1" sqref="C1"/>
    </sheetView>
  </sheetViews>
  <sheetFormatPr defaultColWidth="9.140625" defaultRowHeight="15"/>
  <cols>
    <col min="1" max="2" width="12.00390625" style="283" hidden="1" customWidth="1"/>
    <col min="3" max="3" width="7.57421875" style="283" customWidth="1"/>
    <col min="4" max="4" width="103.00390625" style="283" bestFit="1" customWidth="1"/>
    <col min="5" max="5" width="24.8515625" style="283" customWidth="1"/>
    <col min="6" max="6" width="17.28125" style="283" customWidth="1"/>
    <col min="7" max="7" width="13.421875" style="283" bestFit="1" customWidth="1"/>
    <col min="8" max="8" width="16.8515625" style="283" customWidth="1"/>
    <col min="9" max="10" width="14.7109375" style="283" customWidth="1"/>
    <col min="11" max="11" width="17.421875" style="283" hidden="1" customWidth="1"/>
    <col min="12" max="12" width="9.140625" style="284" hidden="1" customWidth="1"/>
    <col min="13" max="15" width="15.140625" style="283" hidden="1" customWidth="1"/>
    <col min="16" max="17" width="0" style="283" hidden="1" customWidth="1"/>
    <col min="18" max="18" width="23.421875" style="285" bestFit="1" customWidth="1"/>
    <col min="19" max="19" width="24.421875" style="283" bestFit="1" customWidth="1"/>
    <col min="20" max="21" width="9.28125" style="283" bestFit="1" customWidth="1"/>
    <col min="22" max="16384" width="9.140625" style="283" customWidth="1"/>
  </cols>
  <sheetData>
    <row r="1" ht="15">
      <c r="G1" s="244"/>
    </row>
    <row r="2" ht="15">
      <c r="G2" s="244"/>
    </row>
    <row r="3" ht="15">
      <c r="G3" s="244"/>
    </row>
    <row r="4" ht="15">
      <c r="G4" s="244"/>
    </row>
    <row r="5" spans="3:7" ht="15">
      <c r="C5" s="183" t="s">
        <v>122</v>
      </c>
      <c r="G5" s="244"/>
    </row>
    <row r="6" spans="3:12" ht="15.75" customHeight="1">
      <c r="C6" s="354" t="s">
        <v>455</v>
      </c>
      <c r="D6" s="355"/>
      <c r="E6" s="355"/>
      <c r="F6" s="355"/>
      <c r="G6" s="355"/>
      <c r="H6" s="355"/>
      <c r="I6" s="356"/>
      <c r="J6" s="286"/>
      <c r="L6" s="287"/>
    </row>
    <row r="7" spans="3:12" ht="15.75" customHeight="1">
      <c r="C7" s="357" t="s">
        <v>456</v>
      </c>
      <c r="D7" s="358"/>
      <c r="E7" s="358"/>
      <c r="F7" s="358"/>
      <c r="G7" s="358"/>
      <c r="H7" s="358"/>
      <c r="I7" s="359"/>
      <c r="J7" s="286"/>
      <c r="L7" s="287"/>
    </row>
    <row r="8" spans="3:12" ht="15">
      <c r="C8" s="372" t="s">
        <v>416</v>
      </c>
      <c r="D8" s="373"/>
      <c r="E8" s="373"/>
      <c r="F8" s="373"/>
      <c r="G8" s="373"/>
      <c r="H8" s="373"/>
      <c r="I8" s="374"/>
      <c r="K8" s="190"/>
      <c r="L8" s="267"/>
    </row>
    <row r="9" spans="3:12" ht="15">
      <c r="C9" s="288"/>
      <c r="D9" s="289"/>
      <c r="E9" s="289"/>
      <c r="F9" s="289"/>
      <c r="G9" s="289"/>
      <c r="H9" s="289"/>
      <c r="I9" s="290"/>
      <c r="J9" s="290"/>
      <c r="K9" s="190"/>
      <c r="L9" s="267"/>
    </row>
    <row r="10" spans="3:13" ht="15.75" customHeight="1">
      <c r="C10" s="363" t="s">
        <v>2</v>
      </c>
      <c r="D10" s="370" t="s">
        <v>124</v>
      </c>
      <c r="E10" s="370" t="s">
        <v>417</v>
      </c>
      <c r="F10" s="258" t="s">
        <v>5</v>
      </c>
      <c r="G10" s="370" t="s">
        <v>6</v>
      </c>
      <c r="H10" s="259" t="s">
        <v>125</v>
      </c>
      <c r="I10" s="371" t="s">
        <v>126</v>
      </c>
      <c r="J10" s="371" t="s">
        <v>9</v>
      </c>
      <c r="K10" s="291"/>
      <c r="L10" s="287"/>
      <c r="M10" s="260"/>
    </row>
    <row r="11" spans="3:11" ht="15">
      <c r="C11" s="363"/>
      <c r="D11" s="370"/>
      <c r="E11" s="370"/>
      <c r="F11" s="258"/>
      <c r="G11" s="370"/>
      <c r="H11" s="259" t="s">
        <v>418</v>
      </c>
      <c r="I11" s="371"/>
      <c r="J11" s="371"/>
      <c r="K11" s="291"/>
    </row>
    <row r="12" spans="3:11" ht="15">
      <c r="C12" s="292"/>
      <c r="D12" s="293"/>
      <c r="E12" s="293"/>
      <c r="F12" s="293"/>
      <c r="G12" s="293"/>
      <c r="H12" s="294"/>
      <c r="I12" s="295"/>
      <c r="J12" s="295"/>
      <c r="K12" s="291"/>
    </row>
    <row r="13" spans="3:10" ht="15">
      <c r="C13" s="196"/>
      <c r="D13" s="199" t="s">
        <v>10</v>
      </c>
      <c r="E13" s="88"/>
      <c r="F13" s="196"/>
      <c r="G13" s="261"/>
      <c r="H13" s="197"/>
      <c r="I13" s="296"/>
      <c r="J13" s="296"/>
    </row>
    <row r="14" spans="1:10" ht="15">
      <c r="A14" s="283" t="str">
        <f aca="true" t="shared" si="0" ref="A14:A24">+$C$6&amp;D14</f>
        <v>IL&amp;FS  Infrastructure Debt Fund Series 2BShrem Infra Structure Private Limited</v>
      </c>
      <c r="C14" s="59">
        <v>1</v>
      </c>
      <c r="D14" s="60" t="s">
        <v>24</v>
      </c>
      <c r="E14" s="60" t="s">
        <v>25</v>
      </c>
      <c r="F14" s="60" t="s">
        <v>77</v>
      </c>
      <c r="G14" s="61">
        <v>240</v>
      </c>
      <c r="H14" s="61">
        <v>2400</v>
      </c>
      <c r="I14" s="64">
        <v>10.74</v>
      </c>
      <c r="J14" s="64">
        <v>14.25</v>
      </c>
    </row>
    <row r="15" spans="1:10" ht="15">
      <c r="A15" s="283" t="str">
        <f t="shared" si="0"/>
        <v>IL&amp;FS  Infrastructure Debt Fund Series 2B</v>
      </c>
      <c r="C15" s="196"/>
      <c r="D15" s="199"/>
      <c r="E15" s="88"/>
      <c r="F15" s="196"/>
      <c r="G15" s="261"/>
      <c r="H15" s="197"/>
      <c r="I15" s="201"/>
      <c r="J15" s="201"/>
    </row>
    <row r="16" spans="1:10" ht="15">
      <c r="A16" s="283" t="str">
        <f t="shared" si="0"/>
        <v>IL&amp;FS  Infrastructure Debt Fund Series 2BDebt Instrument-Privately Placed-Unlisted</v>
      </c>
      <c r="C16" s="196"/>
      <c r="D16" s="199" t="s">
        <v>11</v>
      </c>
      <c r="E16" s="88"/>
      <c r="F16" s="196"/>
      <c r="G16" s="261"/>
      <c r="H16" s="197"/>
      <c r="I16" s="201"/>
      <c r="J16" s="201"/>
    </row>
    <row r="17" spans="3:10" ht="15">
      <c r="C17" s="196">
        <v>2</v>
      </c>
      <c r="D17" s="196" t="s">
        <v>33</v>
      </c>
      <c r="E17" s="88" t="s">
        <v>34</v>
      </c>
      <c r="F17" s="196" t="s">
        <v>78</v>
      </c>
      <c r="G17" s="261">
        <v>260</v>
      </c>
      <c r="H17" s="197">
        <v>2600</v>
      </c>
      <c r="I17" s="201">
        <v>11.64</v>
      </c>
      <c r="J17" s="202">
        <v>10.8</v>
      </c>
    </row>
    <row r="18" spans="1:10" ht="15">
      <c r="A18" s="283" t="str">
        <f t="shared" si="0"/>
        <v>IL&amp;FS  Infrastructure Debt Fund Series 2BTime Technoplast Limited</v>
      </c>
      <c r="C18" s="196">
        <v>3</v>
      </c>
      <c r="D18" s="196" t="s">
        <v>38</v>
      </c>
      <c r="E18" s="88" t="s">
        <v>39</v>
      </c>
      <c r="F18" s="196" t="s">
        <v>40</v>
      </c>
      <c r="G18" s="261">
        <v>171379</v>
      </c>
      <c r="H18" s="197">
        <v>1713.79</v>
      </c>
      <c r="I18" s="201">
        <v>7.67</v>
      </c>
      <c r="J18" s="202">
        <v>10.5</v>
      </c>
    </row>
    <row r="19" spans="1:10" ht="15">
      <c r="A19" s="283" t="str">
        <f t="shared" si="0"/>
        <v>IL&amp;FS  Infrastructure Debt Fund Series 2BBhilangana Hydro Power Limited</v>
      </c>
      <c r="C19" s="196">
        <v>4</v>
      </c>
      <c r="D19" s="196" t="s">
        <v>30</v>
      </c>
      <c r="E19" s="88" t="s">
        <v>31</v>
      </c>
      <c r="F19" s="196" t="s">
        <v>32</v>
      </c>
      <c r="G19" s="261">
        <v>120</v>
      </c>
      <c r="H19" s="197">
        <v>1200</v>
      </c>
      <c r="I19" s="201">
        <v>5.37</v>
      </c>
      <c r="J19" s="202">
        <v>9.09</v>
      </c>
    </row>
    <row r="20" spans="1:10" ht="15">
      <c r="A20" s="283" t="str">
        <f t="shared" si="0"/>
        <v>IL&amp;FS  Infrastructure Debt Fund Series 2BAMRI Hospitals Limited</v>
      </c>
      <c r="C20" s="196">
        <v>5</v>
      </c>
      <c r="D20" s="196" t="s">
        <v>33</v>
      </c>
      <c r="E20" s="88" t="s">
        <v>34</v>
      </c>
      <c r="F20" s="196" t="s">
        <v>79</v>
      </c>
      <c r="G20" s="261">
        <v>84</v>
      </c>
      <c r="H20" s="197">
        <v>699.087955749</v>
      </c>
      <c r="I20" s="201">
        <v>3.13</v>
      </c>
      <c r="J20" s="202">
        <v>10.8</v>
      </c>
    </row>
    <row r="21" spans="1:10" ht="15">
      <c r="A21" s="283" t="str">
        <f t="shared" si="0"/>
        <v>IL&amp;FS  Infrastructure Debt Fund Series 2BBhilangana Hydro Power Limited</v>
      </c>
      <c r="C21" s="196">
        <v>6</v>
      </c>
      <c r="D21" s="196" t="s">
        <v>30</v>
      </c>
      <c r="E21" s="88" t="s">
        <v>31</v>
      </c>
      <c r="F21" s="196" t="s">
        <v>37</v>
      </c>
      <c r="G21" s="261">
        <v>56</v>
      </c>
      <c r="H21" s="197">
        <v>560</v>
      </c>
      <c r="I21" s="201">
        <v>2.51</v>
      </c>
      <c r="J21" s="202">
        <v>9.09</v>
      </c>
    </row>
    <row r="22" spans="1:10" ht="15">
      <c r="A22" s="283" t="str">
        <f t="shared" si="0"/>
        <v>IL&amp;FS  Infrastructure Debt Fund Series 2BKaynes Technology India Private Ltd</v>
      </c>
      <c r="C22" s="196">
        <v>7</v>
      </c>
      <c r="D22" s="196" t="s">
        <v>69</v>
      </c>
      <c r="E22" s="88" t="s">
        <v>70</v>
      </c>
      <c r="F22" s="196" t="s">
        <v>71</v>
      </c>
      <c r="G22" s="261">
        <v>1300</v>
      </c>
      <c r="H22" s="197">
        <v>406.25</v>
      </c>
      <c r="I22" s="201">
        <v>1.82</v>
      </c>
      <c r="J22" s="202">
        <v>16</v>
      </c>
    </row>
    <row r="23" spans="1:10" ht="15">
      <c r="A23" s="283" t="str">
        <f t="shared" si="0"/>
        <v>IL&amp;FS  Infrastructure Debt Fund Series 2BKanchanjunga Power Company Pvt Ltd</v>
      </c>
      <c r="C23" s="196">
        <v>8</v>
      </c>
      <c r="D23" s="196" t="s">
        <v>27</v>
      </c>
      <c r="E23" s="88" t="s">
        <v>28</v>
      </c>
      <c r="F23" s="196" t="s">
        <v>80</v>
      </c>
      <c r="G23" s="261">
        <v>20</v>
      </c>
      <c r="H23" s="197">
        <v>200</v>
      </c>
      <c r="I23" s="201">
        <v>0.9</v>
      </c>
      <c r="J23" s="202">
        <v>9.09</v>
      </c>
    </row>
    <row r="24" spans="1:10" ht="15">
      <c r="A24" s="283" t="str">
        <f t="shared" si="0"/>
        <v>IL&amp;FS  Infrastructure Debt Fund Series 2BBhilangana Hydro Power Limited</v>
      </c>
      <c r="C24" s="196">
        <v>9</v>
      </c>
      <c r="D24" s="196" t="s">
        <v>30</v>
      </c>
      <c r="E24" s="88" t="s">
        <v>31</v>
      </c>
      <c r="F24" s="196" t="s">
        <v>36</v>
      </c>
      <c r="G24" s="261">
        <v>16</v>
      </c>
      <c r="H24" s="197">
        <v>160</v>
      </c>
      <c r="I24" s="201">
        <v>0.72</v>
      </c>
      <c r="J24" s="202">
        <v>9.09</v>
      </c>
    </row>
    <row r="25" spans="3:10" ht="15">
      <c r="C25" s="196"/>
      <c r="D25" s="196"/>
      <c r="E25" s="88"/>
      <c r="F25" s="196"/>
      <c r="G25" s="261"/>
      <c r="H25" s="197"/>
      <c r="I25" s="201"/>
      <c r="J25" s="201"/>
    </row>
    <row r="26" spans="3:10" ht="15">
      <c r="C26" s="196"/>
      <c r="D26" s="199" t="s">
        <v>12</v>
      </c>
      <c r="E26" s="88"/>
      <c r="F26" s="196"/>
      <c r="G26" s="261"/>
      <c r="H26" s="197"/>
      <c r="I26" s="201"/>
      <c r="J26" s="201"/>
    </row>
    <row r="27" spans="3:10" ht="15">
      <c r="C27" s="196">
        <v>10</v>
      </c>
      <c r="D27" s="196" t="s">
        <v>56</v>
      </c>
      <c r="E27" s="88" t="s">
        <v>57</v>
      </c>
      <c r="F27" s="196" t="s">
        <v>58</v>
      </c>
      <c r="G27" s="261">
        <v>321</v>
      </c>
      <c r="H27" s="197">
        <v>1576.9974497</v>
      </c>
      <c r="I27" s="201">
        <v>7.06</v>
      </c>
      <c r="J27" s="262">
        <v>4.25</v>
      </c>
    </row>
    <row r="28" spans="3:10" ht="15">
      <c r="C28" s="196">
        <v>11</v>
      </c>
      <c r="D28" s="196" t="s">
        <v>44</v>
      </c>
      <c r="E28" s="88" t="s">
        <v>42</v>
      </c>
      <c r="F28" s="196" t="s">
        <v>59</v>
      </c>
      <c r="G28" s="261">
        <v>322</v>
      </c>
      <c r="H28" s="197">
        <v>1574.7272239</v>
      </c>
      <c r="I28" s="201">
        <v>7.05</v>
      </c>
      <c r="J28" s="262">
        <v>4.25</v>
      </c>
    </row>
    <row r="29" spans="3:10" ht="15">
      <c r="C29" s="196">
        <v>12</v>
      </c>
      <c r="D29" s="196" t="s">
        <v>48</v>
      </c>
      <c r="E29" s="88" t="s">
        <v>49</v>
      </c>
      <c r="F29" s="196" t="s">
        <v>50</v>
      </c>
      <c r="G29" s="261">
        <v>268</v>
      </c>
      <c r="H29" s="197">
        <v>1334.446801</v>
      </c>
      <c r="I29" s="201">
        <v>5.97</v>
      </c>
      <c r="J29" s="262">
        <v>4.05</v>
      </c>
    </row>
    <row r="30" spans="3:10" ht="15">
      <c r="C30" s="196">
        <v>13</v>
      </c>
      <c r="D30" s="196" t="s">
        <v>44</v>
      </c>
      <c r="E30" s="88" t="s">
        <v>42</v>
      </c>
      <c r="F30" s="196" t="s">
        <v>45</v>
      </c>
      <c r="G30" s="261">
        <v>267</v>
      </c>
      <c r="H30" s="197">
        <v>1319.8606995</v>
      </c>
      <c r="I30" s="201">
        <v>5.91</v>
      </c>
      <c r="J30" s="262">
        <v>4.1</v>
      </c>
    </row>
    <row r="31" spans="3:10" ht="15">
      <c r="C31" s="196">
        <v>14</v>
      </c>
      <c r="D31" s="196" t="s">
        <v>51</v>
      </c>
      <c r="E31" s="88" t="s">
        <v>52</v>
      </c>
      <c r="F31" s="196" t="s">
        <v>53</v>
      </c>
      <c r="G31" s="261">
        <v>160</v>
      </c>
      <c r="H31" s="197">
        <v>790.2611448</v>
      </c>
      <c r="I31" s="201">
        <v>3.54</v>
      </c>
      <c r="J31" s="262">
        <v>4.2</v>
      </c>
    </row>
    <row r="32" spans="3:10" ht="15">
      <c r="C32" s="196">
        <v>15</v>
      </c>
      <c r="D32" s="196" t="s">
        <v>61</v>
      </c>
      <c r="E32" s="88" t="s">
        <v>62</v>
      </c>
      <c r="F32" s="196" t="s">
        <v>63</v>
      </c>
      <c r="G32" s="261">
        <v>109</v>
      </c>
      <c r="H32" s="197">
        <v>543.3600089</v>
      </c>
      <c r="I32" s="201">
        <v>2.43</v>
      </c>
      <c r="J32" s="262">
        <v>4.3</v>
      </c>
    </row>
    <row r="33" spans="3:10" ht="15">
      <c r="C33" s="196">
        <v>16</v>
      </c>
      <c r="D33" s="196" t="s">
        <v>48</v>
      </c>
      <c r="E33" s="88" t="s">
        <v>49</v>
      </c>
      <c r="F33" s="196" t="s">
        <v>67</v>
      </c>
      <c r="G33" s="261">
        <v>103</v>
      </c>
      <c r="H33" s="197">
        <v>509.0221473</v>
      </c>
      <c r="I33" s="201">
        <v>2.28</v>
      </c>
      <c r="J33" s="262">
        <v>4.2</v>
      </c>
    </row>
    <row r="34" spans="3:10" ht="15">
      <c r="C34" s="196">
        <v>17</v>
      </c>
      <c r="D34" s="196" t="s">
        <v>56</v>
      </c>
      <c r="E34" s="88" t="s">
        <v>57</v>
      </c>
      <c r="F34" s="196" t="s">
        <v>60</v>
      </c>
      <c r="G34" s="261">
        <v>75</v>
      </c>
      <c r="H34" s="197">
        <v>369.3564282</v>
      </c>
      <c r="I34" s="201">
        <v>1.65</v>
      </c>
      <c r="J34" s="262">
        <v>4.35</v>
      </c>
    </row>
    <row r="35" spans="3:10" ht="15">
      <c r="C35" s="196">
        <v>18</v>
      </c>
      <c r="D35" s="196" t="s">
        <v>61</v>
      </c>
      <c r="E35" s="88" t="s">
        <v>62</v>
      </c>
      <c r="F35" s="196" t="s">
        <v>66</v>
      </c>
      <c r="G35" s="261">
        <v>63</v>
      </c>
      <c r="H35" s="197">
        <v>313.4995809</v>
      </c>
      <c r="I35" s="201">
        <v>1.4</v>
      </c>
      <c r="J35" s="262">
        <v>4.3</v>
      </c>
    </row>
    <row r="36" spans="3:10" ht="15">
      <c r="C36" s="196">
        <v>19</v>
      </c>
      <c r="D36" s="196" t="s">
        <v>41</v>
      </c>
      <c r="E36" s="88" t="s">
        <v>42</v>
      </c>
      <c r="F36" s="196" t="s">
        <v>43</v>
      </c>
      <c r="G36" s="261">
        <v>47</v>
      </c>
      <c r="H36" s="197">
        <v>234.0732853</v>
      </c>
      <c r="I36" s="201">
        <v>1.05</v>
      </c>
      <c r="J36" s="262">
        <v>4.6</v>
      </c>
    </row>
    <row r="37" spans="3:10" ht="15">
      <c r="C37" s="196">
        <v>20</v>
      </c>
      <c r="D37" s="196" t="s">
        <v>46</v>
      </c>
      <c r="E37" s="88" t="s">
        <v>42</v>
      </c>
      <c r="F37" s="196" t="s">
        <v>64</v>
      </c>
      <c r="G37" s="261">
        <v>45</v>
      </c>
      <c r="H37" s="197">
        <v>221.3404011</v>
      </c>
      <c r="I37" s="201">
        <v>0.99</v>
      </c>
      <c r="J37" s="262">
        <v>4.15</v>
      </c>
    </row>
    <row r="38" spans="3:10" ht="15">
      <c r="C38" s="196">
        <v>21</v>
      </c>
      <c r="D38" s="196" t="s">
        <v>51</v>
      </c>
      <c r="E38" s="88" t="s">
        <v>57</v>
      </c>
      <c r="F38" s="196" t="s">
        <v>65</v>
      </c>
      <c r="G38" s="261">
        <v>38</v>
      </c>
      <c r="H38" s="197">
        <v>187.312982</v>
      </c>
      <c r="I38" s="201">
        <v>0.84</v>
      </c>
      <c r="J38" s="262">
        <v>4.25</v>
      </c>
    </row>
    <row r="39" spans="3:10" ht="15">
      <c r="C39" s="196">
        <v>22</v>
      </c>
      <c r="D39" s="196" t="s">
        <v>46</v>
      </c>
      <c r="E39" s="88" t="s">
        <v>42</v>
      </c>
      <c r="F39" s="196" t="s">
        <v>47</v>
      </c>
      <c r="G39" s="261">
        <v>15</v>
      </c>
      <c r="H39" s="197">
        <v>74.8018409</v>
      </c>
      <c r="I39" s="201">
        <v>0.33</v>
      </c>
      <c r="J39" s="201">
        <v>4.1</v>
      </c>
    </row>
    <row r="40" spans="3:10" ht="15">
      <c r="C40" s="196"/>
      <c r="D40" s="196"/>
      <c r="E40" s="88"/>
      <c r="F40" s="196"/>
      <c r="G40" s="261"/>
      <c r="H40" s="197"/>
      <c r="I40" s="201"/>
      <c r="J40" s="201"/>
    </row>
    <row r="41" spans="3:22" ht="15">
      <c r="C41" s="297"/>
      <c r="D41" s="207" t="s">
        <v>14</v>
      </c>
      <c r="E41" s="207"/>
      <c r="F41" s="207"/>
      <c r="G41" s="207"/>
      <c r="H41" s="208">
        <f>SUM(H14:H39)</f>
        <v>18988.187949248993</v>
      </c>
      <c r="I41" s="209">
        <f>SUM(I14:I39)</f>
        <v>85.00000000000001</v>
      </c>
      <c r="J41" s="209"/>
      <c r="S41" s="285"/>
      <c r="T41" s="298"/>
      <c r="U41" s="298"/>
      <c r="V41" s="298"/>
    </row>
    <row r="42" spans="3:10" ht="15">
      <c r="C42" s="297"/>
      <c r="D42" s="299"/>
      <c r="E42" s="299"/>
      <c r="F42" s="299"/>
      <c r="G42" s="299"/>
      <c r="H42" s="300"/>
      <c r="I42" s="301"/>
      <c r="J42" s="301"/>
    </row>
    <row r="43" spans="3:12" ht="15">
      <c r="C43" s="297"/>
      <c r="D43" s="199" t="s">
        <v>420</v>
      </c>
      <c r="E43" s="297"/>
      <c r="F43" s="297"/>
      <c r="G43" s="297"/>
      <c r="H43" s="302"/>
      <c r="I43" s="296"/>
      <c r="J43" s="296"/>
      <c r="K43" s="190"/>
      <c r="L43" s="267"/>
    </row>
    <row r="44" spans="2:10" ht="15">
      <c r="B44" s="283" t="str">
        <f>+$C$6&amp;D44</f>
        <v>IL&amp;FS  Infrastructure Debt Fund Series 2BTriparty Repo</v>
      </c>
      <c r="C44" s="297"/>
      <c r="D44" s="196" t="s">
        <v>423</v>
      </c>
      <c r="E44" s="297"/>
      <c r="F44" s="297"/>
      <c r="G44" s="297"/>
      <c r="H44" s="302">
        <v>2832.432471</v>
      </c>
      <c r="I44" s="201">
        <f>H44/H54*100</f>
        <v>12.677881429074855</v>
      </c>
      <c r="J44" s="266">
        <v>0.032</v>
      </c>
    </row>
    <row r="45" spans="3:12" ht="15">
      <c r="C45" s="297"/>
      <c r="D45" s="303" t="s">
        <v>14</v>
      </c>
      <c r="E45" s="304"/>
      <c r="F45" s="304"/>
      <c r="G45" s="304"/>
      <c r="H45" s="304">
        <f>SUM(H44)</f>
        <v>2832.432471</v>
      </c>
      <c r="I45" s="209">
        <f>I44</f>
        <v>12.677881429074855</v>
      </c>
      <c r="J45" s="209"/>
      <c r="L45" s="287"/>
    </row>
    <row r="46" spans="3:10" ht="15">
      <c r="C46" s="297"/>
      <c r="D46" s="297"/>
      <c r="E46" s="297"/>
      <c r="F46" s="297"/>
      <c r="G46" s="297"/>
      <c r="H46" s="302"/>
      <c r="I46" s="296"/>
      <c r="J46" s="296"/>
    </row>
    <row r="47" spans="2:10" ht="15">
      <c r="B47" s="283" t="str">
        <f>+$C$6&amp;D47</f>
        <v>IL&amp;FS  Infrastructure Debt Fund Series 2BTriparty Repo Margin</v>
      </c>
      <c r="C47" s="297"/>
      <c r="D47" s="297" t="s">
        <v>425</v>
      </c>
      <c r="E47" s="297"/>
      <c r="F47" s="297"/>
      <c r="G47" s="305"/>
      <c r="H47" s="302">
        <v>13.857908799999999</v>
      </c>
      <c r="I47" s="201">
        <f>H47/H54*100</f>
        <v>0.06202757750454167</v>
      </c>
      <c r="J47" s="201"/>
    </row>
    <row r="48" spans="3:10" ht="15">
      <c r="C48" s="297"/>
      <c r="D48" s="303" t="s">
        <v>14</v>
      </c>
      <c r="E48" s="304"/>
      <c r="F48" s="304"/>
      <c r="G48" s="304"/>
      <c r="H48" s="304">
        <f>H47</f>
        <v>13.857908799999999</v>
      </c>
      <c r="I48" s="209">
        <f>I47</f>
        <v>0.06202757750454167</v>
      </c>
      <c r="J48" s="209"/>
    </row>
    <row r="49" spans="3:10" ht="15">
      <c r="C49" s="297"/>
      <c r="D49" s="297"/>
      <c r="E49" s="297"/>
      <c r="F49" s="297"/>
      <c r="G49" s="297"/>
      <c r="H49" s="302"/>
      <c r="I49" s="296"/>
      <c r="J49" s="296"/>
    </row>
    <row r="50" spans="3:10" ht="15">
      <c r="C50" s="297"/>
      <c r="D50" s="199" t="s">
        <v>192</v>
      </c>
      <c r="E50" s="297"/>
      <c r="F50" s="297"/>
      <c r="G50" s="297"/>
      <c r="H50" s="302"/>
      <c r="I50" s="296"/>
      <c r="J50" s="296"/>
    </row>
    <row r="51" spans="2:10" ht="15">
      <c r="B51" s="283" t="str">
        <f>+$C$6&amp;D51</f>
        <v>IL&amp;FS  Infrastructure Debt Fund Series 2BNet Receivable/Payable</v>
      </c>
      <c r="C51" s="196">
        <v>1</v>
      </c>
      <c r="D51" s="196" t="s">
        <v>17</v>
      </c>
      <c r="E51" s="297"/>
      <c r="F51" s="297"/>
      <c r="G51" s="297"/>
      <c r="H51" s="302">
        <v>-38.9</v>
      </c>
      <c r="I51" s="201">
        <f>H51/H54*100</f>
        <v>-0.17411521462218535</v>
      </c>
      <c r="J51" s="201"/>
    </row>
    <row r="52" spans="3:10" ht="15">
      <c r="C52" s="196">
        <v>2</v>
      </c>
      <c r="D52" s="196" t="s">
        <v>16</v>
      </c>
      <c r="E52" s="297"/>
      <c r="F52" s="297"/>
      <c r="G52" s="297"/>
      <c r="H52" s="302">
        <v>545.95</v>
      </c>
      <c r="I52" s="201">
        <v>2.43</v>
      </c>
      <c r="J52" s="201"/>
    </row>
    <row r="53" spans="3:19" ht="15">
      <c r="C53" s="297"/>
      <c r="D53" s="303" t="s">
        <v>14</v>
      </c>
      <c r="E53" s="303"/>
      <c r="F53" s="303"/>
      <c r="G53" s="306"/>
      <c r="H53" s="307">
        <f>SUM(H51:H52)</f>
        <v>507.05000000000007</v>
      </c>
      <c r="I53" s="209">
        <f>SUM(I51:I52)</f>
        <v>2.255884785377815</v>
      </c>
      <c r="J53" s="209"/>
      <c r="L53" s="287"/>
      <c r="S53" s="308"/>
    </row>
    <row r="54" spans="3:19" ht="15">
      <c r="C54" s="297"/>
      <c r="D54" s="309" t="s">
        <v>18</v>
      </c>
      <c r="E54" s="309"/>
      <c r="F54" s="309"/>
      <c r="G54" s="309"/>
      <c r="H54" s="221">
        <f>H53+H48+H45+H41</f>
        <v>22341.528329048993</v>
      </c>
      <c r="I54" s="222">
        <f>I41+I45+I48+I53</f>
        <v>99.99579379195723</v>
      </c>
      <c r="J54" s="222"/>
      <c r="L54" s="287"/>
      <c r="S54" s="285"/>
    </row>
    <row r="55" spans="3:19" ht="15">
      <c r="C55" s="310"/>
      <c r="D55" s="311"/>
      <c r="E55" s="311"/>
      <c r="F55" s="311"/>
      <c r="G55" s="311"/>
      <c r="H55" s="312"/>
      <c r="I55" s="313"/>
      <c r="J55" s="313"/>
      <c r="S55" s="314"/>
    </row>
    <row r="56" spans="3:19" ht="15">
      <c r="C56" s="310"/>
      <c r="D56" s="274" t="s">
        <v>134</v>
      </c>
      <c r="E56" s="311"/>
      <c r="F56" s="311"/>
      <c r="G56" s="311"/>
      <c r="H56" s="315"/>
      <c r="I56" s="316">
        <v>675000000</v>
      </c>
      <c r="J56" s="316"/>
      <c r="S56" s="314"/>
    </row>
    <row r="57" spans="3:19" ht="15">
      <c r="C57" s="310"/>
      <c r="D57" s="274"/>
      <c r="E57" s="311"/>
      <c r="F57" s="311"/>
      <c r="G57" s="311"/>
      <c r="H57" s="315"/>
      <c r="I57" s="317"/>
      <c r="J57" s="317"/>
      <c r="S57" s="314"/>
    </row>
    <row r="58" spans="3:19" ht="15">
      <c r="C58" s="310"/>
      <c r="D58" s="274"/>
      <c r="E58" s="311"/>
      <c r="F58" s="311"/>
      <c r="G58" s="311"/>
      <c r="H58" s="315"/>
      <c r="I58" s="317"/>
      <c r="J58" s="317"/>
      <c r="S58" s="314"/>
    </row>
    <row r="59" spans="3:19" ht="15">
      <c r="C59" s="310"/>
      <c r="D59" s="235" t="s">
        <v>426</v>
      </c>
      <c r="E59" s="228"/>
      <c r="F59" s="311"/>
      <c r="G59" s="311"/>
      <c r="H59" s="312"/>
      <c r="I59" s="317"/>
      <c r="J59" s="317"/>
      <c r="S59" s="314"/>
    </row>
    <row r="60" spans="3:19" ht="66" customHeight="1">
      <c r="C60" s="310"/>
      <c r="D60" s="232" t="s">
        <v>427</v>
      </c>
      <c r="E60" s="277" t="s">
        <v>457</v>
      </c>
      <c r="F60" s="311"/>
      <c r="G60" s="311"/>
      <c r="H60" s="312"/>
      <c r="I60" s="317"/>
      <c r="J60" s="317"/>
      <c r="S60" s="314"/>
    </row>
    <row r="61" spans="3:19" ht="15">
      <c r="C61" s="310"/>
      <c r="D61" s="235" t="s">
        <v>458</v>
      </c>
      <c r="E61" s="228"/>
      <c r="F61" s="311"/>
      <c r="G61" s="311"/>
      <c r="H61" s="312"/>
      <c r="I61" s="317"/>
      <c r="J61" s="317"/>
      <c r="S61" s="314"/>
    </row>
    <row r="62" spans="3:19" ht="15">
      <c r="C62" s="310"/>
      <c r="D62" s="236" t="s">
        <v>430</v>
      </c>
      <c r="E62" s="278">
        <v>1063098.3071</v>
      </c>
      <c r="F62" s="311"/>
      <c r="G62" s="311"/>
      <c r="H62" s="312"/>
      <c r="I62" s="317"/>
      <c r="J62" s="317"/>
      <c r="S62" s="314"/>
    </row>
    <row r="63" spans="3:19" ht="15">
      <c r="C63" s="310"/>
      <c r="D63" s="235" t="s">
        <v>459</v>
      </c>
      <c r="E63" s="228"/>
      <c r="F63" s="311"/>
      <c r="G63" s="311"/>
      <c r="H63" s="312"/>
      <c r="I63" s="317"/>
      <c r="J63" s="317"/>
      <c r="S63" s="314"/>
    </row>
    <row r="64" spans="3:19" ht="15">
      <c r="C64" s="310"/>
      <c r="D64" s="236" t="s">
        <v>430</v>
      </c>
      <c r="E64" s="278">
        <v>992956.7911</v>
      </c>
      <c r="F64" s="311"/>
      <c r="G64" s="311"/>
      <c r="H64" s="312"/>
      <c r="I64" s="317"/>
      <c r="J64" s="317"/>
      <c r="S64" s="314"/>
    </row>
    <row r="65" spans="3:19" ht="15">
      <c r="C65" s="310"/>
      <c r="D65" s="235" t="s">
        <v>433</v>
      </c>
      <c r="E65" s="279" t="s">
        <v>434</v>
      </c>
      <c r="F65" s="311"/>
      <c r="G65" s="311"/>
      <c r="H65" s="312"/>
      <c r="I65" s="317"/>
      <c r="J65" s="317"/>
      <c r="S65" s="314"/>
    </row>
    <row r="66" spans="3:19" ht="15">
      <c r="C66" s="310"/>
      <c r="D66" s="235" t="s">
        <v>435</v>
      </c>
      <c r="E66" s="279" t="s">
        <v>434</v>
      </c>
      <c r="F66" s="311"/>
      <c r="G66" s="311"/>
      <c r="H66" s="312"/>
      <c r="I66" s="317"/>
      <c r="J66" s="317"/>
      <c r="S66" s="314"/>
    </row>
    <row r="67" spans="3:19" ht="15">
      <c r="C67" s="310"/>
      <c r="D67" s="232" t="s">
        <v>460</v>
      </c>
      <c r="E67" s="279" t="s">
        <v>434</v>
      </c>
      <c r="F67" s="311"/>
      <c r="G67" s="311"/>
      <c r="H67" s="312"/>
      <c r="I67" s="317"/>
      <c r="J67" s="317"/>
      <c r="S67" s="314"/>
    </row>
    <row r="68" spans="3:19" ht="15">
      <c r="C68" s="310"/>
      <c r="D68" s="235" t="s">
        <v>437</v>
      </c>
      <c r="E68" s="279" t="s">
        <v>434</v>
      </c>
      <c r="F68" s="311"/>
      <c r="G68" s="311"/>
      <c r="H68" s="312"/>
      <c r="I68" s="317"/>
      <c r="J68" s="317"/>
      <c r="S68" s="314"/>
    </row>
    <row r="69" spans="3:19" ht="15">
      <c r="C69" s="310"/>
      <c r="D69" s="280" t="s">
        <v>453</v>
      </c>
      <c r="E69" s="279" t="s">
        <v>272</v>
      </c>
      <c r="F69" s="311"/>
      <c r="G69" s="311"/>
      <c r="H69" s="312"/>
      <c r="I69" s="317"/>
      <c r="J69" s="317"/>
      <c r="S69" s="314"/>
    </row>
    <row r="70" spans="3:19" ht="15">
      <c r="C70" s="310"/>
      <c r="D70" s="235" t="s">
        <v>440</v>
      </c>
      <c r="E70" s="279" t="s">
        <v>272</v>
      </c>
      <c r="F70" s="311"/>
      <c r="G70" s="311"/>
      <c r="H70" s="312"/>
      <c r="I70" s="317"/>
      <c r="J70" s="317"/>
      <c r="S70" s="314"/>
    </row>
    <row r="71" spans="3:19" ht="15">
      <c r="C71" s="310"/>
      <c r="D71" s="248" t="s">
        <v>445</v>
      </c>
      <c r="E71" s="228"/>
      <c r="F71" s="311"/>
      <c r="G71" s="311"/>
      <c r="H71" s="312"/>
      <c r="I71" s="317"/>
      <c r="J71" s="317"/>
      <c r="S71" s="314"/>
    </row>
    <row r="72" spans="3:19" ht="15">
      <c r="C72" s="310"/>
      <c r="D72" s="228" t="s">
        <v>454</v>
      </c>
      <c r="E72" s="228"/>
      <c r="F72" s="311"/>
      <c r="G72" s="311"/>
      <c r="H72" s="312"/>
      <c r="I72" s="317"/>
      <c r="J72" s="317"/>
      <c r="S72" s="314"/>
    </row>
    <row r="73" spans="3:19" ht="15">
      <c r="C73" s="310"/>
      <c r="D73" s="274"/>
      <c r="E73" s="311"/>
      <c r="F73" s="311"/>
      <c r="G73" s="311"/>
      <c r="H73" s="312"/>
      <c r="I73" s="317"/>
      <c r="J73" s="317"/>
      <c r="S73" s="314"/>
    </row>
    <row r="74" spans="3:10" ht="15">
      <c r="C74" s="310"/>
      <c r="D74" s="249" t="s">
        <v>446</v>
      </c>
      <c r="H74" s="285"/>
      <c r="I74" s="318"/>
      <c r="J74" s="318"/>
    </row>
    <row r="76" spans="7:8" ht="15" hidden="1">
      <c r="G76" s="283">
        <v>2156312166.17</v>
      </c>
      <c r="H76" s="285">
        <v>21563.1216617</v>
      </c>
    </row>
    <row r="77" ht="15" hidden="1">
      <c r="H77" s="285">
        <v>2249.2896881999986</v>
      </c>
    </row>
    <row r="78" spans="3:9" ht="15">
      <c r="C78" s="250" t="s">
        <v>96</v>
      </c>
      <c r="D78" s="368" t="s">
        <v>97</v>
      </c>
      <c r="E78" s="368"/>
      <c r="F78" s="368"/>
      <c r="G78" s="368"/>
      <c r="H78" s="368"/>
      <c r="I78" s="369"/>
    </row>
    <row r="80" spans="3:8" ht="15">
      <c r="C80" s="82" t="s">
        <v>96</v>
      </c>
      <c r="D80" s="85" t="s">
        <v>105</v>
      </c>
      <c r="E80" s="85"/>
      <c r="F80" s="85"/>
      <c r="G80" s="85"/>
      <c r="H80" s="82"/>
    </row>
    <row r="81" spans="3:8" ht="15">
      <c r="C81" s="82"/>
      <c r="D81" s="80" t="s">
        <v>106</v>
      </c>
      <c r="E81" s="80"/>
      <c r="F81" s="80"/>
      <c r="G81" s="80"/>
      <c r="H81" s="82"/>
    </row>
    <row r="82" spans="3:8" ht="32.25" customHeight="1">
      <c r="C82" s="82"/>
      <c r="D82" s="353" t="s">
        <v>107</v>
      </c>
      <c r="E82" s="353"/>
      <c r="F82" s="353"/>
      <c r="G82" s="353"/>
      <c r="H82" s="353"/>
    </row>
  </sheetData>
  <sheetProtection/>
  <mergeCells count="11">
    <mergeCell ref="G10:G11"/>
    <mergeCell ref="I10:I11"/>
    <mergeCell ref="J10:J11"/>
    <mergeCell ref="D78:I78"/>
    <mergeCell ref="D82:H82"/>
    <mergeCell ref="C6:I6"/>
    <mergeCell ref="C7:I7"/>
    <mergeCell ref="C8:I8"/>
    <mergeCell ref="C10:C11"/>
    <mergeCell ref="D10:D11"/>
    <mergeCell ref="E10:E1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R78"/>
  <sheetViews>
    <sheetView zoomScalePageLayoutView="0" workbookViewId="0" topLeftCell="C1">
      <selection activeCell="C1" sqref="C1"/>
    </sheetView>
  </sheetViews>
  <sheetFormatPr defaultColWidth="9.140625" defaultRowHeight="15"/>
  <cols>
    <col min="1" max="2" width="8.140625" style="283" hidden="1" customWidth="1"/>
    <col min="3" max="3" width="7.57421875" style="283" customWidth="1"/>
    <col min="4" max="4" width="62.00390625" style="283" customWidth="1"/>
    <col min="5" max="5" width="23.8515625" style="283" customWidth="1"/>
    <col min="6" max="6" width="18.421875" style="283" customWidth="1"/>
    <col min="7" max="7" width="13.57421875" style="283" bestFit="1" customWidth="1"/>
    <col min="8" max="8" width="16.8515625" style="283" customWidth="1"/>
    <col min="9" max="10" width="14.7109375" style="283" customWidth="1"/>
    <col min="11" max="11" width="21.00390625" style="283" hidden="1" customWidth="1"/>
    <col min="12" max="12" width="9.140625" style="287" hidden="1" customWidth="1"/>
    <col min="13" max="13" width="15.140625" style="285" customWidth="1"/>
    <col min="14" max="14" width="25.57421875" style="283" bestFit="1" customWidth="1"/>
    <col min="15" max="15" width="9.140625" style="283" customWidth="1"/>
    <col min="16" max="17" width="9.28125" style="283" bestFit="1" customWidth="1"/>
    <col min="18" max="16384" width="9.140625" style="283" customWidth="1"/>
  </cols>
  <sheetData>
    <row r="1" ht="15">
      <c r="G1" s="319"/>
    </row>
    <row r="2" ht="15">
      <c r="G2" s="319"/>
    </row>
    <row r="3" ht="15">
      <c r="G3" s="319"/>
    </row>
    <row r="4" ht="15">
      <c r="G4" s="319"/>
    </row>
    <row r="5" spans="3:7" ht="15">
      <c r="C5" s="183" t="s">
        <v>122</v>
      </c>
      <c r="G5" s="319"/>
    </row>
    <row r="6" spans="3:10" ht="15.75" customHeight="1">
      <c r="C6" s="354" t="s">
        <v>461</v>
      </c>
      <c r="D6" s="355"/>
      <c r="E6" s="355"/>
      <c r="F6" s="355"/>
      <c r="G6" s="355"/>
      <c r="H6" s="355"/>
      <c r="I6" s="356"/>
      <c r="J6" s="320"/>
    </row>
    <row r="7" spans="3:10" ht="15.75" customHeight="1">
      <c r="C7" s="375" t="s">
        <v>415</v>
      </c>
      <c r="D7" s="376"/>
      <c r="E7" s="376"/>
      <c r="F7" s="376"/>
      <c r="G7" s="376"/>
      <c r="H7" s="376"/>
      <c r="I7" s="377"/>
      <c r="J7" s="320"/>
    </row>
    <row r="8" spans="3:12" ht="15">
      <c r="C8" s="372" t="s">
        <v>416</v>
      </c>
      <c r="D8" s="373"/>
      <c r="E8" s="373"/>
      <c r="F8" s="373"/>
      <c r="G8" s="373"/>
      <c r="H8" s="373"/>
      <c r="I8" s="374"/>
      <c r="J8" s="285"/>
      <c r="K8" s="190"/>
      <c r="L8" s="321"/>
    </row>
    <row r="9" spans="3:12" ht="15">
      <c r="C9" s="288"/>
      <c r="D9" s="289"/>
      <c r="E9" s="289"/>
      <c r="F9" s="289"/>
      <c r="G9" s="289"/>
      <c r="H9" s="289"/>
      <c r="I9" s="290"/>
      <c r="J9" s="290"/>
      <c r="K9" s="190"/>
      <c r="L9" s="321"/>
    </row>
    <row r="10" spans="3:13" ht="15.75" customHeight="1">
      <c r="C10" s="363" t="s">
        <v>2</v>
      </c>
      <c r="D10" s="370" t="s">
        <v>124</v>
      </c>
      <c r="E10" s="370" t="s">
        <v>417</v>
      </c>
      <c r="F10" s="258" t="s">
        <v>5</v>
      </c>
      <c r="G10" s="370" t="s">
        <v>6</v>
      </c>
      <c r="H10" s="259" t="s">
        <v>125</v>
      </c>
      <c r="I10" s="371" t="s">
        <v>126</v>
      </c>
      <c r="J10" s="371" t="s">
        <v>9</v>
      </c>
      <c r="K10" s="291"/>
      <c r="M10" s="322"/>
    </row>
    <row r="11" spans="3:11" ht="15">
      <c r="C11" s="363"/>
      <c r="D11" s="370"/>
      <c r="E11" s="370"/>
      <c r="F11" s="258"/>
      <c r="G11" s="370"/>
      <c r="H11" s="259" t="s">
        <v>418</v>
      </c>
      <c r="I11" s="371"/>
      <c r="J11" s="371"/>
      <c r="K11" s="291"/>
    </row>
    <row r="12" spans="3:12" ht="15">
      <c r="C12" s="292"/>
      <c r="D12" s="293"/>
      <c r="E12" s="293"/>
      <c r="F12" s="293"/>
      <c r="G12" s="293"/>
      <c r="H12" s="294"/>
      <c r="I12" s="295"/>
      <c r="J12" s="295"/>
      <c r="K12" s="291"/>
      <c r="L12" s="284"/>
    </row>
    <row r="13" spans="3:10" ht="15">
      <c r="C13" s="196"/>
      <c r="D13" s="199" t="s">
        <v>462</v>
      </c>
      <c r="E13" s="88"/>
      <c r="F13" s="196"/>
      <c r="G13" s="261"/>
      <c r="H13" s="197"/>
      <c r="I13" s="296"/>
      <c r="J13" s="296"/>
    </row>
    <row r="14" spans="1:12" ht="15">
      <c r="A14" s="283" t="str">
        <f>+$C$6&amp;D14</f>
        <v>IL&amp;FS  Infrastructure Debt Fund Series 2CShrem Infra Structure Private Limited</v>
      </c>
      <c r="C14" s="196">
        <v>1</v>
      </c>
      <c r="D14" s="196" t="s">
        <v>24</v>
      </c>
      <c r="E14" s="88" t="s">
        <v>25</v>
      </c>
      <c r="F14" s="196" t="s">
        <v>77</v>
      </c>
      <c r="G14" s="261">
        <v>260</v>
      </c>
      <c r="H14" s="197">
        <v>2600</v>
      </c>
      <c r="I14" s="201">
        <v>12.4</v>
      </c>
      <c r="J14" s="202">
        <v>14.25</v>
      </c>
      <c r="L14" s="284"/>
    </row>
    <row r="15" spans="1:12" ht="15">
      <c r="A15" s="283" t="str">
        <f aca="true" t="shared" si="0" ref="A15:A20">+$C$6&amp;D15</f>
        <v>IL&amp;FS  Infrastructure Debt Fund Series 2C</v>
      </c>
      <c r="C15" s="196"/>
      <c r="D15" s="196"/>
      <c r="E15" s="88"/>
      <c r="F15" s="196"/>
      <c r="G15" s="261"/>
      <c r="H15" s="197"/>
      <c r="I15" s="201"/>
      <c r="J15" s="201"/>
      <c r="L15" s="284"/>
    </row>
    <row r="16" spans="1:12" ht="15">
      <c r="A16" s="283" t="str">
        <f t="shared" si="0"/>
        <v>IL&amp;FS  Infrastructure Debt Fund Series 2CDebt Instrument-Privately Placed-Unlisted</v>
      </c>
      <c r="C16" s="196"/>
      <c r="D16" s="199" t="s">
        <v>11</v>
      </c>
      <c r="E16" s="88"/>
      <c r="F16" s="196"/>
      <c r="G16" s="261"/>
      <c r="H16" s="197"/>
      <c r="I16" s="201"/>
      <c r="J16" s="201"/>
      <c r="L16" s="284"/>
    </row>
    <row r="17" spans="3:12" ht="15">
      <c r="C17" s="196">
        <v>2</v>
      </c>
      <c r="D17" s="196" t="s">
        <v>30</v>
      </c>
      <c r="E17" s="88" t="s">
        <v>31</v>
      </c>
      <c r="F17" s="196" t="s">
        <v>32</v>
      </c>
      <c r="G17" s="261">
        <v>558</v>
      </c>
      <c r="H17" s="197">
        <v>5580</v>
      </c>
      <c r="I17" s="201">
        <v>26.62</v>
      </c>
      <c r="J17" s="202">
        <v>9.09</v>
      </c>
      <c r="L17" s="284"/>
    </row>
    <row r="18" spans="1:12" ht="15">
      <c r="A18" s="283" t="str">
        <f t="shared" si="0"/>
        <v>IL&amp;FS  Infrastructure Debt Fund Series 2CKanchanjunga Power Company Pvt Ltd</v>
      </c>
      <c r="C18" s="196">
        <v>3</v>
      </c>
      <c r="D18" s="196" t="s">
        <v>27</v>
      </c>
      <c r="E18" s="88" t="s">
        <v>28</v>
      </c>
      <c r="F18" s="196" t="s">
        <v>81</v>
      </c>
      <c r="G18" s="261">
        <v>280</v>
      </c>
      <c r="H18" s="197">
        <v>2800</v>
      </c>
      <c r="I18" s="201">
        <v>13.36</v>
      </c>
      <c r="J18" s="202">
        <v>9.09</v>
      </c>
      <c r="L18" s="284"/>
    </row>
    <row r="19" spans="1:12" ht="15">
      <c r="A19" s="283" t="str">
        <f t="shared" si="0"/>
        <v>IL&amp;FS  Infrastructure Debt Fund Series 2CAMRI Hospitals Limited</v>
      </c>
      <c r="C19" s="196">
        <v>4</v>
      </c>
      <c r="D19" s="196" t="s">
        <v>33</v>
      </c>
      <c r="E19" s="88" t="s">
        <v>34</v>
      </c>
      <c r="F19" s="196" t="s">
        <v>78</v>
      </c>
      <c r="G19" s="261">
        <v>105</v>
      </c>
      <c r="H19" s="197">
        <v>1050</v>
      </c>
      <c r="I19" s="201">
        <v>5.01</v>
      </c>
      <c r="J19" s="202">
        <v>10.8</v>
      </c>
      <c r="L19" s="284"/>
    </row>
    <row r="20" spans="1:12" ht="15">
      <c r="A20" s="283" t="str">
        <f t="shared" si="0"/>
        <v>IL&amp;FS  Infrastructure Debt Fund Series 2CBhilangana Hydro Power Limited</v>
      </c>
      <c r="C20" s="196">
        <v>5</v>
      </c>
      <c r="D20" s="196" t="s">
        <v>30</v>
      </c>
      <c r="E20" s="88" t="s">
        <v>31</v>
      </c>
      <c r="F20" s="196" t="s">
        <v>36</v>
      </c>
      <c r="G20" s="261">
        <v>8</v>
      </c>
      <c r="H20" s="197">
        <v>80</v>
      </c>
      <c r="I20" s="201">
        <v>0.38</v>
      </c>
      <c r="J20" s="202">
        <v>9.09</v>
      </c>
      <c r="L20" s="284"/>
    </row>
    <row r="21" spans="1:12" ht="15">
      <c r="A21" s="283" t="str">
        <f>+$C$6&amp;D21</f>
        <v>IL&amp;FS  Infrastructure Debt Fund Series 2CTime Technoplast Limited</v>
      </c>
      <c r="C21" s="196">
        <v>6</v>
      </c>
      <c r="D21" s="196" t="s">
        <v>38</v>
      </c>
      <c r="E21" s="88" t="s">
        <v>39</v>
      </c>
      <c r="F21" s="196" t="s">
        <v>40</v>
      </c>
      <c r="G21" s="261">
        <v>1208</v>
      </c>
      <c r="H21" s="197">
        <v>12.08</v>
      </c>
      <c r="I21" s="201">
        <v>0.06</v>
      </c>
      <c r="J21" s="202">
        <v>10.5</v>
      </c>
      <c r="L21" s="284"/>
    </row>
    <row r="22" spans="3:12" ht="15">
      <c r="C22" s="196"/>
      <c r="D22" s="196"/>
      <c r="E22" s="88"/>
      <c r="F22" s="196"/>
      <c r="G22" s="261"/>
      <c r="H22" s="197"/>
      <c r="I22" s="201"/>
      <c r="J22" s="201"/>
      <c r="L22" s="284"/>
    </row>
    <row r="23" spans="3:12" ht="15">
      <c r="C23" s="196"/>
      <c r="D23" s="199" t="s">
        <v>12</v>
      </c>
      <c r="E23" s="88"/>
      <c r="F23" s="196"/>
      <c r="G23" s="261"/>
      <c r="H23" s="197"/>
      <c r="I23" s="201"/>
      <c r="J23" s="201"/>
      <c r="L23" s="284"/>
    </row>
    <row r="24" spans="3:12" ht="15">
      <c r="C24" s="66">
        <v>7</v>
      </c>
      <c r="D24" s="67" t="s">
        <v>56</v>
      </c>
      <c r="E24" s="67" t="s">
        <v>57</v>
      </c>
      <c r="F24" s="67" t="s">
        <v>58</v>
      </c>
      <c r="G24" s="68">
        <v>267</v>
      </c>
      <c r="H24" s="68">
        <v>1311.7081591</v>
      </c>
      <c r="I24" s="69">
        <v>6.26</v>
      </c>
      <c r="J24" s="69">
        <v>4.25</v>
      </c>
      <c r="L24" s="284"/>
    </row>
    <row r="25" spans="3:12" ht="15">
      <c r="C25" s="66">
        <v>8</v>
      </c>
      <c r="D25" s="67" t="s">
        <v>44</v>
      </c>
      <c r="E25" s="67" t="s">
        <v>42</v>
      </c>
      <c r="F25" s="67" t="s">
        <v>59</v>
      </c>
      <c r="G25" s="68">
        <v>266</v>
      </c>
      <c r="H25" s="68">
        <v>1300.8616198</v>
      </c>
      <c r="I25" s="69">
        <v>6.21</v>
      </c>
      <c r="J25" s="69">
        <v>4.25</v>
      </c>
      <c r="L25" s="284"/>
    </row>
    <row r="26" spans="3:12" ht="15">
      <c r="C26" s="66">
        <v>9</v>
      </c>
      <c r="D26" s="67" t="s">
        <v>54</v>
      </c>
      <c r="E26" s="67" t="s">
        <v>49</v>
      </c>
      <c r="F26" s="67" t="s">
        <v>55</v>
      </c>
      <c r="G26" s="68">
        <v>209</v>
      </c>
      <c r="H26" s="68">
        <v>1041.663621</v>
      </c>
      <c r="I26" s="69">
        <v>4.97</v>
      </c>
      <c r="J26" s="69">
        <v>6</v>
      </c>
      <c r="L26" s="284"/>
    </row>
    <row r="27" spans="3:12" ht="15">
      <c r="C27" s="66">
        <v>10</v>
      </c>
      <c r="D27" s="67" t="s">
        <v>48</v>
      </c>
      <c r="E27" s="67" t="s">
        <v>49</v>
      </c>
      <c r="F27" s="67" t="s">
        <v>50</v>
      </c>
      <c r="G27" s="68">
        <v>197</v>
      </c>
      <c r="H27" s="68">
        <v>980.9179843</v>
      </c>
      <c r="I27" s="69">
        <v>4.68</v>
      </c>
      <c r="J27" s="69">
        <v>4.05</v>
      </c>
      <c r="L27" s="284"/>
    </row>
    <row r="28" spans="3:12" ht="15">
      <c r="C28" s="66">
        <v>11</v>
      </c>
      <c r="D28" s="67" t="s">
        <v>41</v>
      </c>
      <c r="E28" s="67" t="s">
        <v>42</v>
      </c>
      <c r="F28" s="67" t="s">
        <v>43</v>
      </c>
      <c r="G28" s="68">
        <v>184</v>
      </c>
      <c r="H28" s="68">
        <v>916.3720107</v>
      </c>
      <c r="I28" s="69">
        <v>4.37</v>
      </c>
      <c r="J28" s="69">
        <v>4.6</v>
      </c>
      <c r="L28" s="284"/>
    </row>
    <row r="29" spans="3:12" ht="15">
      <c r="C29" s="66">
        <v>12</v>
      </c>
      <c r="D29" s="67" t="s">
        <v>44</v>
      </c>
      <c r="E29" s="67" t="s">
        <v>42</v>
      </c>
      <c r="F29" s="67" t="s">
        <v>45</v>
      </c>
      <c r="G29" s="68">
        <v>120</v>
      </c>
      <c r="H29" s="68">
        <v>593.19582</v>
      </c>
      <c r="I29" s="69">
        <v>2.83</v>
      </c>
      <c r="J29" s="69">
        <v>4.1</v>
      </c>
      <c r="L29" s="284"/>
    </row>
    <row r="30" spans="3:12" ht="15">
      <c r="C30" s="66">
        <v>13</v>
      </c>
      <c r="D30" s="67" t="s">
        <v>61</v>
      </c>
      <c r="E30" s="67" t="s">
        <v>62</v>
      </c>
      <c r="F30" s="67" t="s">
        <v>63</v>
      </c>
      <c r="G30" s="68">
        <v>108</v>
      </c>
      <c r="H30" s="68">
        <v>538.3750547</v>
      </c>
      <c r="I30" s="69">
        <v>2.57</v>
      </c>
      <c r="J30" s="69">
        <v>4.3</v>
      </c>
      <c r="L30" s="284"/>
    </row>
    <row r="31" spans="3:12" ht="15">
      <c r="C31" s="66">
        <v>14</v>
      </c>
      <c r="D31" s="67" t="s">
        <v>61</v>
      </c>
      <c r="E31" s="67" t="s">
        <v>62</v>
      </c>
      <c r="F31" s="67" t="s">
        <v>66</v>
      </c>
      <c r="G31" s="68">
        <v>79</v>
      </c>
      <c r="H31" s="68">
        <v>393.1185221</v>
      </c>
      <c r="I31" s="69">
        <v>1.88</v>
      </c>
      <c r="J31" s="69">
        <v>4.3</v>
      </c>
      <c r="L31" s="284"/>
    </row>
    <row r="32" spans="3:12" ht="15">
      <c r="C32" s="66">
        <v>15</v>
      </c>
      <c r="D32" s="67" t="s">
        <v>46</v>
      </c>
      <c r="E32" s="67" t="s">
        <v>42</v>
      </c>
      <c r="F32" s="67" t="s">
        <v>64</v>
      </c>
      <c r="G32" s="68">
        <v>71</v>
      </c>
      <c r="H32" s="68">
        <v>349.2259662</v>
      </c>
      <c r="I32" s="69">
        <v>1.67</v>
      </c>
      <c r="J32" s="69">
        <v>4.15</v>
      </c>
      <c r="L32" s="284"/>
    </row>
    <row r="33" spans="3:12" ht="15">
      <c r="C33" s="66">
        <v>16</v>
      </c>
      <c r="D33" s="67" t="s">
        <v>48</v>
      </c>
      <c r="E33" s="67" t="s">
        <v>49</v>
      </c>
      <c r="F33" s="67" t="s">
        <v>67</v>
      </c>
      <c r="G33" s="68">
        <v>64</v>
      </c>
      <c r="H33" s="68">
        <v>316.2856061</v>
      </c>
      <c r="I33" s="69">
        <v>1.51</v>
      </c>
      <c r="J33" s="69">
        <v>4.2</v>
      </c>
      <c r="L33" s="284"/>
    </row>
    <row r="34" spans="3:12" ht="15">
      <c r="C34" s="66">
        <v>17</v>
      </c>
      <c r="D34" s="67" t="s">
        <v>51</v>
      </c>
      <c r="E34" s="67" t="s">
        <v>57</v>
      </c>
      <c r="F34" s="67" t="s">
        <v>65</v>
      </c>
      <c r="G34" s="68">
        <v>43</v>
      </c>
      <c r="H34" s="68">
        <v>211.959427</v>
      </c>
      <c r="I34" s="69">
        <v>1.01</v>
      </c>
      <c r="J34" s="69">
        <v>4.25</v>
      </c>
      <c r="L34" s="284"/>
    </row>
    <row r="35" spans="3:12" ht="15">
      <c r="C35" s="66">
        <v>18</v>
      </c>
      <c r="D35" s="67" t="s">
        <v>56</v>
      </c>
      <c r="E35" s="67" t="s">
        <v>57</v>
      </c>
      <c r="F35" s="67" t="s">
        <v>60</v>
      </c>
      <c r="G35" s="68">
        <v>40</v>
      </c>
      <c r="H35" s="68">
        <v>196.990095</v>
      </c>
      <c r="I35" s="69">
        <v>0.94</v>
      </c>
      <c r="J35" s="69">
        <v>4.35</v>
      </c>
      <c r="L35" s="284"/>
    </row>
    <row r="36" spans="3:12" ht="15">
      <c r="C36" s="196"/>
      <c r="D36" s="196"/>
      <c r="E36" s="88"/>
      <c r="F36" s="196"/>
      <c r="G36" s="261"/>
      <c r="H36" s="197"/>
      <c r="I36" s="201"/>
      <c r="J36" s="262"/>
      <c r="L36" s="284"/>
    </row>
    <row r="37" spans="3:12" ht="15">
      <c r="C37" s="196"/>
      <c r="D37" s="196"/>
      <c r="E37" s="88"/>
      <c r="F37" s="196"/>
      <c r="G37" s="261"/>
      <c r="H37" s="197"/>
      <c r="I37" s="201"/>
      <c r="J37" s="201"/>
      <c r="L37" s="284"/>
    </row>
    <row r="38" spans="3:18" ht="15">
      <c r="C38" s="297"/>
      <c r="D38" s="303" t="s">
        <v>14</v>
      </c>
      <c r="E38" s="303"/>
      <c r="F38" s="303"/>
      <c r="G38" s="303"/>
      <c r="H38" s="307">
        <f>SUM(H14:H35)</f>
        <v>20272.753886000002</v>
      </c>
      <c r="I38" s="209">
        <v>96.71</v>
      </c>
      <c r="J38" s="209"/>
      <c r="N38" s="285"/>
      <c r="P38" s="298"/>
      <c r="Q38" s="298"/>
      <c r="R38" s="298"/>
    </row>
    <row r="39" spans="3:12" ht="15">
      <c r="C39" s="297"/>
      <c r="D39" s="299"/>
      <c r="E39" s="299"/>
      <c r="F39" s="299"/>
      <c r="G39" s="299"/>
      <c r="H39" s="300"/>
      <c r="I39" s="301"/>
      <c r="J39" s="301"/>
      <c r="L39" s="284"/>
    </row>
    <row r="40" spans="3:12" ht="15">
      <c r="C40" s="297"/>
      <c r="D40" s="199" t="s">
        <v>420</v>
      </c>
      <c r="E40" s="297"/>
      <c r="F40" s="297"/>
      <c r="G40" s="297"/>
      <c r="H40" s="302"/>
      <c r="I40" s="296"/>
      <c r="J40" s="296"/>
      <c r="K40" s="190"/>
      <c r="L40" s="321"/>
    </row>
    <row r="41" spans="2:10" ht="15">
      <c r="B41" s="283" t="str">
        <f>+$C$6&amp;D41</f>
        <v>IL&amp;FS  Infrastructure Debt Fund Series 2CTriparty Repo</v>
      </c>
      <c r="C41" s="297"/>
      <c r="D41" s="196" t="s">
        <v>423</v>
      </c>
      <c r="E41" s="297"/>
      <c r="F41" s="297"/>
      <c r="G41" s="297"/>
      <c r="H41" s="302">
        <v>680.6158952</v>
      </c>
      <c r="I41" s="201">
        <v>3.25</v>
      </c>
      <c r="J41" s="266">
        <v>0.032</v>
      </c>
    </row>
    <row r="42" spans="3:10" ht="15">
      <c r="C42" s="297"/>
      <c r="D42" s="303" t="s">
        <v>14</v>
      </c>
      <c r="E42" s="303"/>
      <c r="F42" s="303"/>
      <c r="G42" s="303"/>
      <c r="H42" s="307">
        <f>SUM(H41)</f>
        <v>680.6158952</v>
      </c>
      <c r="I42" s="209">
        <f>I41</f>
        <v>3.25</v>
      </c>
      <c r="J42" s="209"/>
    </row>
    <row r="43" spans="3:10" ht="15">
      <c r="C43" s="297"/>
      <c r="D43" s="297"/>
      <c r="E43" s="297"/>
      <c r="F43" s="297"/>
      <c r="G43" s="297"/>
      <c r="H43" s="302"/>
      <c r="I43" s="296"/>
      <c r="J43" s="296"/>
    </row>
    <row r="44" spans="2:12" ht="15">
      <c r="B44" s="283" t="str">
        <f>+$C$6&amp;D44</f>
        <v>IL&amp;FS  Infrastructure Debt Fund Series 2CTriparty Repo Margin</v>
      </c>
      <c r="C44" s="297"/>
      <c r="D44" s="323" t="s">
        <v>425</v>
      </c>
      <c r="E44" s="297"/>
      <c r="F44" s="297"/>
      <c r="G44" s="305"/>
      <c r="H44" s="302">
        <v>19.5468535</v>
      </c>
      <c r="I44" s="201">
        <f>+H44/$H$51*100</f>
        <v>0.09324629978001304</v>
      </c>
      <c r="J44" s="201"/>
      <c r="L44" s="284"/>
    </row>
    <row r="45" spans="3:10" ht="15">
      <c r="C45" s="297"/>
      <c r="D45" s="303" t="s">
        <v>14</v>
      </c>
      <c r="E45" s="303"/>
      <c r="F45" s="303"/>
      <c r="G45" s="324"/>
      <c r="H45" s="307">
        <f>H44</f>
        <v>19.5468535</v>
      </c>
      <c r="I45" s="209">
        <f>I44</f>
        <v>0.09324629978001304</v>
      </c>
      <c r="J45" s="209"/>
    </row>
    <row r="46" spans="3:10" ht="15">
      <c r="C46" s="297"/>
      <c r="D46" s="297"/>
      <c r="E46" s="297"/>
      <c r="F46" s="297"/>
      <c r="G46" s="297"/>
      <c r="H46" s="302"/>
      <c r="I46" s="296"/>
      <c r="J46" s="296"/>
    </row>
    <row r="47" spans="3:10" ht="15">
      <c r="C47" s="297"/>
      <c r="D47" s="199" t="s">
        <v>192</v>
      </c>
      <c r="E47" s="297"/>
      <c r="F47" s="297"/>
      <c r="G47" s="297"/>
      <c r="H47" s="302"/>
      <c r="I47" s="296"/>
      <c r="J47" s="296"/>
    </row>
    <row r="48" spans="2:12" ht="15">
      <c r="B48" s="283" t="str">
        <f>+$C$6&amp;D48</f>
        <v>IL&amp;FS  Infrastructure Debt Fund Series 2CNet Receivable/Payable</v>
      </c>
      <c r="C48" s="297">
        <v>1</v>
      </c>
      <c r="D48" s="297" t="s">
        <v>17</v>
      </c>
      <c r="E48" s="297"/>
      <c r="F48" s="297"/>
      <c r="G48" s="297"/>
      <c r="H48" s="302">
        <v>-30.74</v>
      </c>
      <c r="I48" s="201">
        <f>H48/H51*100</f>
        <v>-0.14664208002774465</v>
      </c>
      <c r="J48" s="201"/>
      <c r="L48" s="284"/>
    </row>
    <row r="49" spans="3:14" ht="15">
      <c r="C49" s="297">
        <v>2</v>
      </c>
      <c r="D49" s="297" t="s">
        <v>16</v>
      </c>
      <c r="E49" s="297"/>
      <c r="F49" s="297"/>
      <c r="G49" s="297"/>
      <c r="H49" s="197">
        <v>20.43</v>
      </c>
      <c r="I49" s="201">
        <v>0.09745926138473725</v>
      </c>
      <c r="J49" s="201"/>
      <c r="N49" s="325"/>
    </row>
    <row r="50" spans="3:10" ht="15">
      <c r="C50" s="297"/>
      <c r="D50" s="303" t="s">
        <v>14</v>
      </c>
      <c r="E50" s="303"/>
      <c r="F50" s="303"/>
      <c r="G50" s="303"/>
      <c r="H50" s="307">
        <f>SUM(H48:H49)</f>
        <v>-10.309999999999999</v>
      </c>
      <c r="I50" s="209">
        <f>SUM(I48:I49)</f>
        <v>-0.0491828186430074</v>
      </c>
      <c r="J50" s="209"/>
    </row>
    <row r="51" spans="3:14" ht="15">
      <c r="C51" s="297"/>
      <c r="D51" s="309" t="s">
        <v>18</v>
      </c>
      <c r="E51" s="309"/>
      <c r="F51" s="309"/>
      <c r="G51" s="309"/>
      <c r="H51" s="326">
        <v>20962.605</v>
      </c>
      <c r="I51" s="222">
        <f>I38+I42+I45+I50</f>
        <v>100.00406348113701</v>
      </c>
      <c r="J51" s="222"/>
      <c r="N51" s="285"/>
    </row>
    <row r="52" spans="3:14" ht="15">
      <c r="C52" s="310"/>
      <c r="D52" s="311"/>
      <c r="E52" s="311"/>
      <c r="F52" s="311"/>
      <c r="G52" s="311"/>
      <c r="H52" s="312"/>
      <c r="I52" s="313"/>
      <c r="J52" s="313"/>
      <c r="L52" s="284"/>
      <c r="N52" s="314"/>
    </row>
    <row r="53" spans="3:14" ht="15">
      <c r="C53" s="310"/>
      <c r="D53" s="274" t="s">
        <v>135</v>
      </c>
      <c r="E53" s="311"/>
      <c r="F53" s="311"/>
      <c r="G53" s="311"/>
      <c r="H53" s="315"/>
      <c r="I53" s="327">
        <v>543750000</v>
      </c>
      <c r="J53" s="327"/>
      <c r="L53" s="284"/>
      <c r="N53" s="314"/>
    </row>
    <row r="54" spans="3:14" ht="15">
      <c r="C54" s="310"/>
      <c r="D54" s="274"/>
      <c r="E54" s="311"/>
      <c r="F54" s="311"/>
      <c r="G54" s="311"/>
      <c r="H54" s="312"/>
      <c r="I54" s="327"/>
      <c r="J54" s="327"/>
      <c r="L54" s="284"/>
      <c r="N54" s="314"/>
    </row>
    <row r="55" spans="3:14" ht="15">
      <c r="C55" s="310"/>
      <c r="D55" s="235" t="s">
        <v>426</v>
      </c>
      <c r="E55" s="228"/>
      <c r="F55" s="311"/>
      <c r="G55" s="311"/>
      <c r="H55" s="315"/>
      <c r="I55" s="327"/>
      <c r="J55" s="327"/>
      <c r="L55" s="284"/>
      <c r="N55" s="314"/>
    </row>
    <row r="56" spans="3:14" ht="77.25">
      <c r="C56" s="310"/>
      <c r="D56" s="232" t="s">
        <v>463</v>
      </c>
      <c r="E56" s="277" t="s">
        <v>464</v>
      </c>
      <c r="F56" s="311"/>
      <c r="G56" s="311"/>
      <c r="H56" s="315"/>
      <c r="I56" s="327"/>
      <c r="J56" s="327"/>
      <c r="L56" s="284"/>
      <c r="N56" s="314"/>
    </row>
    <row r="57" spans="3:14" ht="15">
      <c r="C57" s="310"/>
      <c r="D57" s="235" t="s">
        <v>458</v>
      </c>
      <c r="E57" s="228"/>
      <c r="F57" s="311"/>
      <c r="G57" s="311"/>
      <c r="H57" s="312"/>
      <c r="I57" s="327"/>
      <c r="J57" s="327"/>
      <c r="L57" s="284"/>
      <c r="N57" s="314"/>
    </row>
    <row r="58" spans="3:14" ht="15">
      <c r="C58" s="310"/>
      <c r="D58" s="236" t="s">
        <v>430</v>
      </c>
      <c r="E58" s="278">
        <v>1115670.6797</v>
      </c>
      <c r="F58" s="311"/>
      <c r="G58" s="311"/>
      <c r="H58" s="312"/>
      <c r="I58" s="327"/>
      <c r="J58" s="327"/>
      <c r="L58" s="284"/>
      <c r="N58" s="314"/>
    </row>
    <row r="59" spans="3:14" ht="15">
      <c r="C59" s="310"/>
      <c r="D59" s="235" t="s">
        <v>459</v>
      </c>
      <c r="E59" s="228"/>
      <c r="F59" s="311"/>
      <c r="G59" s="311"/>
      <c r="H59" s="312"/>
      <c r="I59" s="327"/>
      <c r="J59" s="327"/>
      <c r="L59" s="284"/>
      <c r="N59" s="314"/>
    </row>
    <row r="60" spans="3:14" ht="15">
      <c r="C60" s="310"/>
      <c r="D60" s="236" t="s">
        <v>430</v>
      </c>
      <c r="E60" s="278">
        <v>1156557.5135</v>
      </c>
      <c r="F60" s="311"/>
      <c r="G60" s="311"/>
      <c r="H60" s="312"/>
      <c r="I60" s="327"/>
      <c r="J60" s="327"/>
      <c r="L60" s="284"/>
      <c r="N60" s="314"/>
    </row>
    <row r="61" spans="3:14" ht="15">
      <c r="C61" s="310"/>
      <c r="D61" s="235" t="s">
        <v>433</v>
      </c>
      <c r="E61" s="279" t="s">
        <v>434</v>
      </c>
      <c r="F61" s="311"/>
      <c r="G61" s="311"/>
      <c r="H61" s="312"/>
      <c r="I61" s="327"/>
      <c r="J61" s="327"/>
      <c r="L61" s="284"/>
      <c r="N61" s="314"/>
    </row>
    <row r="62" spans="3:14" ht="30.75">
      <c r="C62" s="310"/>
      <c r="D62" s="232" t="s">
        <v>465</v>
      </c>
      <c r="E62" s="279" t="s">
        <v>434</v>
      </c>
      <c r="F62" s="311"/>
      <c r="G62" s="311"/>
      <c r="H62" s="312"/>
      <c r="I62" s="327"/>
      <c r="J62" s="327"/>
      <c r="L62" s="284"/>
      <c r="N62" s="314"/>
    </row>
    <row r="63" spans="3:14" ht="30.75">
      <c r="C63" s="310"/>
      <c r="D63" s="232" t="s">
        <v>436</v>
      </c>
      <c r="E63" s="279" t="s">
        <v>434</v>
      </c>
      <c r="F63" s="311"/>
      <c r="G63" s="311"/>
      <c r="H63" s="312"/>
      <c r="I63" s="327"/>
      <c r="J63" s="327"/>
      <c r="L63" s="284"/>
      <c r="N63" s="314"/>
    </row>
    <row r="64" spans="3:14" ht="15">
      <c r="C64" s="310"/>
      <c r="D64" s="235" t="s">
        <v>437</v>
      </c>
      <c r="E64" s="279" t="s">
        <v>434</v>
      </c>
      <c r="F64" s="311"/>
      <c r="G64" s="311"/>
      <c r="H64" s="312"/>
      <c r="I64" s="327"/>
      <c r="J64" s="327"/>
      <c r="L64" s="284"/>
      <c r="N64" s="314"/>
    </row>
    <row r="65" spans="3:14" ht="30.75">
      <c r="C65" s="310"/>
      <c r="D65" s="280" t="s">
        <v>453</v>
      </c>
      <c r="E65" s="279" t="s">
        <v>272</v>
      </c>
      <c r="F65" s="311"/>
      <c r="G65" s="311"/>
      <c r="H65" s="312"/>
      <c r="I65" s="327"/>
      <c r="J65" s="327"/>
      <c r="L65" s="284"/>
      <c r="N65" s="314"/>
    </row>
    <row r="66" spans="3:14" ht="15">
      <c r="C66" s="310"/>
      <c r="D66" s="235" t="s">
        <v>440</v>
      </c>
      <c r="E66" s="279" t="s">
        <v>272</v>
      </c>
      <c r="F66" s="311"/>
      <c r="G66" s="311"/>
      <c r="H66" s="312"/>
      <c r="I66" s="327"/>
      <c r="J66" s="327"/>
      <c r="L66" s="284"/>
      <c r="N66" s="314"/>
    </row>
    <row r="67" spans="3:14" ht="15">
      <c r="C67" s="310"/>
      <c r="D67" s="248" t="s">
        <v>445</v>
      </c>
      <c r="E67" s="228"/>
      <c r="F67" s="311"/>
      <c r="G67" s="311"/>
      <c r="H67" s="312"/>
      <c r="I67" s="327"/>
      <c r="J67" s="327"/>
      <c r="L67" s="284"/>
      <c r="N67" s="314"/>
    </row>
    <row r="68" spans="3:14" ht="15">
      <c r="C68" s="310"/>
      <c r="D68" s="228" t="s">
        <v>454</v>
      </c>
      <c r="E68" s="228"/>
      <c r="F68" s="311"/>
      <c r="G68" s="311"/>
      <c r="H68" s="312"/>
      <c r="I68" s="327"/>
      <c r="J68" s="327"/>
      <c r="L68" s="284"/>
      <c r="N68" s="314"/>
    </row>
    <row r="69" spans="3:14" ht="15">
      <c r="C69" s="310"/>
      <c r="D69" s="274"/>
      <c r="E69" s="311"/>
      <c r="F69" s="311"/>
      <c r="G69" s="311"/>
      <c r="H69" s="312"/>
      <c r="I69" s="327"/>
      <c r="J69" s="327"/>
      <c r="L69" s="284"/>
      <c r="N69" s="314"/>
    </row>
    <row r="70" spans="3:10" ht="15">
      <c r="C70" s="310"/>
      <c r="D70" s="249" t="s">
        <v>446</v>
      </c>
      <c r="H70" s="285"/>
      <c r="I70" s="318"/>
      <c r="J70" s="318"/>
    </row>
    <row r="72" spans="7:8" ht="15" hidden="1">
      <c r="G72" s="283">
        <v>1707699234.05</v>
      </c>
      <c r="H72" s="285">
        <v>17076.9923405</v>
      </c>
    </row>
    <row r="73" ht="15" hidden="1">
      <c r="H73" s="285">
        <v>1884.7669896999978</v>
      </c>
    </row>
    <row r="74" spans="3:9" ht="35.25" customHeight="1">
      <c r="C74" s="250" t="s">
        <v>96</v>
      </c>
      <c r="D74" s="368" t="s">
        <v>97</v>
      </c>
      <c r="E74" s="368"/>
      <c r="F74" s="368"/>
      <c r="G74" s="368"/>
      <c r="H74" s="368"/>
      <c r="I74" s="369"/>
    </row>
    <row r="76" spans="3:8" ht="15">
      <c r="C76" s="82" t="s">
        <v>96</v>
      </c>
      <c r="D76" s="85" t="s">
        <v>105</v>
      </c>
      <c r="E76" s="85"/>
      <c r="F76" s="85"/>
      <c r="G76" s="85"/>
      <c r="H76" s="82"/>
    </row>
    <row r="77" spans="3:8" ht="15">
      <c r="C77" s="82"/>
      <c r="D77" s="80" t="s">
        <v>106</v>
      </c>
      <c r="E77" s="80"/>
      <c r="F77" s="80"/>
      <c r="G77" s="80"/>
      <c r="H77" s="82"/>
    </row>
    <row r="78" spans="3:8" ht="30" customHeight="1">
      <c r="C78" s="82"/>
      <c r="D78" s="353" t="s">
        <v>107</v>
      </c>
      <c r="E78" s="353"/>
      <c r="F78" s="353"/>
      <c r="G78" s="353"/>
      <c r="H78" s="353"/>
    </row>
  </sheetData>
  <sheetProtection/>
  <mergeCells count="11">
    <mergeCell ref="G10:G11"/>
    <mergeCell ref="I10:I11"/>
    <mergeCell ref="J10:J11"/>
    <mergeCell ref="D74:I74"/>
    <mergeCell ref="D78:H78"/>
    <mergeCell ref="C6:I6"/>
    <mergeCell ref="C7:I7"/>
    <mergeCell ref="C8:I8"/>
    <mergeCell ref="C10:C11"/>
    <mergeCell ref="D10:D11"/>
    <mergeCell ref="E10:E11"/>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5:Q84"/>
  <sheetViews>
    <sheetView zoomScalePageLayoutView="0" workbookViewId="0" topLeftCell="C1">
      <selection activeCell="C1" sqref="C1"/>
    </sheetView>
  </sheetViews>
  <sheetFormatPr defaultColWidth="9.140625" defaultRowHeight="15"/>
  <cols>
    <col min="1" max="2" width="15.00390625" style="183" hidden="1" customWidth="1"/>
    <col min="3" max="3" width="7.57421875" style="183" customWidth="1"/>
    <col min="4" max="4" width="62.8515625" style="183" customWidth="1"/>
    <col min="5" max="5" width="24.7109375" style="183" customWidth="1"/>
    <col min="6" max="6" width="17.8515625" style="183" customWidth="1"/>
    <col min="7" max="7" width="18.421875" style="229" customWidth="1"/>
    <col min="8" max="8" width="16.8515625" style="183" customWidth="1"/>
    <col min="9" max="10" width="14.7109375" style="183" customWidth="1"/>
    <col min="11" max="11" width="19.8515625" style="183" hidden="1" customWidth="1"/>
    <col min="12" max="12" width="9.140625" style="251" hidden="1" customWidth="1"/>
    <col min="13" max="13" width="15.7109375" style="183" customWidth="1"/>
    <col min="14" max="14" width="25.57421875" style="183" bestFit="1" customWidth="1"/>
    <col min="15" max="15" width="11.00390625" style="183" bestFit="1" customWidth="1"/>
    <col min="16" max="16384" width="9.140625" style="183" customWidth="1"/>
  </cols>
  <sheetData>
    <row r="5" ht="15">
      <c r="C5" s="183" t="s">
        <v>122</v>
      </c>
    </row>
    <row r="7" spans="3:12" ht="15.75" customHeight="1">
      <c r="C7" s="354" t="s">
        <v>466</v>
      </c>
      <c r="D7" s="355"/>
      <c r="E7" s="355"/>
      <c r="F7" s="355"/>
      <c r="G7" s="355"/>
      <c r="H7" s="355"/>
      <c r="I7" s="356"/>
      <c r="J7" s="186"/>
      <c r="L7" s="252"/>
    </row>
    <row r="8" spans="3:12" ht="15.75" customHeight="1">
      <c r="C8" s="357" t="s">
        <v>415</v>
      </c>
      <c r="D8" s="358"/>
      <c r="E8" s="358"/>
      <c r="F8" s="358"/>
      <c r="G8" s="358"/>
      <c r="H8" s="358"/>
      <c r="I8" s="359"/>
      <c r="J8" s="186"/>
      <c r="L8" s="252"/>
    </row>
    <row r="9" spans="3:9" ht="15">
      <c r="C9" s="360" t="s">
        <v>416</v>
      </c>
      <c r="D9" s="361"/>
      <c r="E9" s="361"/>
      <c r="F9" s="361"/>
      <c r="G9" s="361"/>
      <c r="H9" s="361"/>
      <c r="I9" s="362"/>
    </row>
    <row r="10" spans="3:10" ht="15">
      <c r="C10" s="187"/>
      <c r="D10" s="253"/>
      <c r="E10" s="254"/>
      <c r="F10" s="254"/>
      <c r="G10" s="255"/>
      <c r="H10" s="256"/>
      <c r="I10" s="257"/>
      <c r="J10" s="257"/>
    </row>
    <row r="11" spans="3:13" ht="15">
      <c r="C11" s="363" t="s">
        <v>2</v>
      </c>
      <c r="D11" s="370" t="s">
        <v>124</v>
      </c>
      <c r="E11" s="370" t="s">
        <v>417</v>
      </c>
      <c r="F11" s="258" t="s">
        <v>5</v>
      </c>
      <c r="G11" s="370" t="s">
        <v>6</v>
      </c>
      <c r="H11" s="259" t="s">
        <v>125</v>
      </c>
      <c r="I11" s="371" t="s">
        <v>126</v>
      </c>
      <c r="J11" s="371" t="s">
        <v>9</v>
      </c>
      <c r="K11" s="194"/>
      <c r="L11" s="252"/>
      <c r="M11" s="260"/>
    </row>
    <row r="12" spans="3:10" ht="15">
      <c r="C12" s="363"/>
      <c r="D12" s="370"/>
      <c r="E12" s="370"/>
      <c r="F12" s="258"/>
      <c r="G12" s="370"/>
      <c r="H12" s="259" t="s">
        <v>418</v>
      </c>
      <c r="I12" s="371"/>
      <c r="J12" s="371"/>
    </row>
    <row r="13" spans="3:10" ht="15">
      <c r="C13" s="196"/>
      <c r="D13" s="196"/>
      <c r="E13" s="196"/>
      <c r="F13" s="196"/>
      <c r="G13" s="261"/>
      <c r="H13" s="197"/>
      <c r="I13" s="215"/>
      <c r="J13" s="215"/>
    </row>
    <row r="14" spans="1:13" ht="15">
      <c r="A14" s="183" t="str">
        <f aca="true" t="shared" si="0" ref="A14:A19">+$C$7&amp;D14</f>
        <v>IL&amp;FS  Infrastructure Debt Fund Series 3ADebt Instrument-Privately Placed-Unlisted</v>
      </c>
      <c r="C14" s="196"/>
      <c r="D14" s="199" t="s">
        <v>11</v>
      </c>
      <c r="E14" s="88"/>
      <c r="F14" s="196"/>
      <c r="G14" s="261"/>
      <c r="H14" s="197"/>
      <c r="I14" s="201"/>
      <c r="J14" s="201"/>
      <c r="M14" s="210"/>
    </row>
    <row r="15" spans="1:13" ht="15">
      <c r="A15" s="183" t="str">
        <f t="shared" si="0"/>
        <v>IL&amp;FS  Infrastructure Debt Fund Series 3ABhilangana Hydro Power Limited</v>
      </c>
      <c r="C15" s="59">
        <v>1</v>
      </c>
      <c r="D15" s="60" t="s">
        <v>30</v>
      </c>
      <c r="E15" s="60" t="s">
        <v>31</v>
      </c>
      <c r="F15" s="60" t="s">
        <v>72</v>
      </c>
      <c r="G15" s="61">
        <v>123</v>
      </c>
      <c r="H15" s="61">
        <v>877.9007617</v>
      </c>
      <c r="I15" s="64">
        <v>5.53</v>
      </c>
      <c r="J15" s="64">
        <v>9.09</v>
      </c>
      <c r="M15" s="210"/>
    </row>
    <row r="16" spans="1:13" ht="15">
      <c r="A16" s="183" t="str">
        <f t="shared" si="0"/>
        <v>IL&amp;FS  Infrastructure Debt Fund Series 3ABhilangana Hydro Power Limited</v>
      </c>
      <c r="C16" s="59">
        <v>2</v>
      </c>
      <c r="D16" s="60" t="s">
        <v>30</v>
      </c>
      <c r="E16" s="60" t="s">
        <v>31</v>
      </c>
      <c r="F16" s="60" t="s">
        <v>37</v>
      </c>
      <c r="G16" s="61">
        <v>43</v>
      </c>
      <c r="H16" s="61">
        <v>430</v>
      </c>
      <c r="I16" s="64">
        <v>2.71</v>
      </c>
      <c r="J16" s="64">
        <v>9.09</v>
      </c>
      <c r="M16" s="210"/>
    </row>
    <row r="17" spans="1:13" ht="15">
      <c r="A17" s="183" t="str">
        <f t="shared" si="0"/>
        <v>IL&amp;FS  Infrastructure Debt Fund Series 3ABhilangana Hydro Power Limited</v>
      </c>
      <c r="C17" s="59">
        <v>3</v>
      </c>
      <c r="D17" s="60" t="s">
        <v>30</v>
      </c>
      <c r="E17" s="60" t="s">
        <v>31</v>
      </c>
      <c r="F17" s="60" t="s">
        <v>36</v>
      </c>
      <c r="G17" s="61">
        <v>8</v>
      </c>
      <c r="H17" s="61">
        <v>80</v>
      </c>
      <c r="I17" s="64">
        <v>0.5</v>
      </c>
      <c r="J17" s="64">
        <v>9.09</v>
      </c>
      <c r="M17" s="210"/>
    </row>
    <row r="18" spans="1:13" ht="15">
      <c r="A18" s="183" t="str">
        <f t="shared" si="0"/>
        <v>IL&amp;FS  Infrastructure Debt Fund Series 3ABhilangana Hydro Power Limited</v>
      </c>
      <c r="C18" s="59">
        <v>4</v>
      </c>
      <c r="D18" s="60" t="s">
        <v>30</v>
      </c>
      <c r="E18" s="60" t="s">
        <v>31</v>
      </c>
      <c r="F18" s="60" t="s">
        <v>32</v>
      </c>
      <c r="G18" s="61">
        <v>4</v>
      </c>
      <c r="H18" s="61">
        <v>40</v>
      </c>
      <c r="I18" s="64">
        <v>0.25</v>
      </c>
      <c r="J18" s="64">
        <v>9.09</v>
      </c>
      <c r="M18" s="210"/>
    </row>
    <row r="19" spans="1:13" ht="15">
      <c r="A19" s="183" t="str">
        <f t="shared" si="0"/>
        <v>IL&amp;FS  Infrastructure Debt Fund Series 3AKaynes Technology India Private Ltd</v>
      </c>
      <c r="C19" s="59">
        <v>5</v>
      </c>
      <c r="D19" s="60" t="s">
        <v>69</v>
      </c>
      <c r="E19" s="60" t="s">
        <v>70</v>
      </c>
      <c r="F19" s="60" t="s">
        <v>71</v>
      </c>
      <c r="G19" s="61">
        <v>100</v>
      </c>
      <c r="H19" s="61">
        <v>31.25</v>
      </c>
      <c r="I19" s="64">
        <v>0.2</v>
      </c>
      <c r="J19" s="64">
        <v>16</v>
      </c>
      <c r="M19" s="210"/>
    </row>
    <row r="20" spans="3:13" ht="15">
      <c r="C20" s="196"/>
      <c r="D20" s="196"/>
      <c r="E20" s="88"/>
      <c r="F20" s="196"/>
      <c r="G20" s="261"/>
      <c r="H20" s="197"/>
      <c r="I20" s="201"/>
      <c r="J20" s="201"/>
      <c r="M20" s="210"/>
    </row>
    <row r="21" spans="3:13" ht="15">
      <c r="C21" s="196"/>
      <c r="D21" s="199" t="s">
        <v>12</v>
      </c>
      <c r="E21" s="88"/>
      <c r="F21" s="196"/>
      <c r="G21" s="261"/>
      <c r="H21" s="197"/>
      <c r="I21" s="201"/>
      <c r="J21" s="201"/>
      <c r="M21" s="210"/>
    </row>
    <row r="22" spans="3:13" ht="15">
      <c r="C22" s="66">
        <v>6</v>
      </c>
      <c r="D22" s="67" t="s">
        <v>51</v>
      </c>
      <c r="E22" s="67" t="s">
        <v>57</v>
      </c>
      <c r="F22" s="67" t="s">
        <v>65</v>
      </c>
      <c r="G22" s="68">
        <v>420</v>
      </c>
      <c r="H22" s="68">
        <v>2070.30138</v>
      </c>
      <c r="I22" s="69">
        <v>13.05</v>
      </c>
      <c r="J22" s="69">
        <v>4.25</v>
      </c>
      <c r="M22" s="210"/>
    </row>
    <row r="23" spans="3:13" ht="15">
      <c r="C23" s="66">
        <v>7</v>
      </c>
      <c r="D23" s="67" t="s">
        <v>56</v>
      </c>
      <c r="E23" s="67" t="s">
        <v>57</v>
      </c>
      <c r="F23" s="67" t="s">
        <v>60</v>
      </c>
      <c r="G23" s="68">
        <v>389</v>
      </c>
      <c r="H23" s="68">
        <v>1915.7286741</v>
      </c>
      <c r="I23" s="69">
        <v>12.08</v>
      </c>
      <c r="J23" s="69">
        <v>4.35</v>
      </c>
      <c r="M23" s="210"/>
    </row>
    <row r="24" spans="3:13" ht="15">
      <c r="C24" s="66">
        <v>8</v>
      </c>
      <c r="D24" s="67" t="s">
        <v>44</v>
      </c>
      <c r="E24" s="67" t="s">
        <v>42</v>
      </c>
      <c r="F24" s="67" t="s">
        <v>45</v>
      </c>
      <c r="G24" s="68">
        <v>362</v>
      </c>
      <c r="H24" s="68">
        <v>1789.474057</v>
      </c>
      <c r="I24" s="69">
        <v>11.28</v>
      </c>
      <c r="J24" s="69">
        <v>4.1</v>
      </c>
      <c r="M24" s="210"/>
    </row>
    <row r="25" spans="3:13" ht="15">
      <c r="C25" s="66">
        <v>9</v>
      </c>
      <c r="D25" s="67" t="s">
        <v>41</v>
      </c>
      <c r="E25" s="67" t="s">
        <v>42</v>
      </c>
      <c r="F25" s="67" t="s">
        <v>43</v>
      </c>
      <c r="G25" s="68">
        <v>217</v>
      </c>
      <c r="H25" s="68">
        <v>1080.7213387</v>
      </c>
      <c r="I25" s="69">
        <v>6.81</v>
      </c>
      <c r="J25" s="69">
        <v>4.6</v>
      </c>
      <c r="M25" s="210"/>
    </row>
    <row r="26" spans="3:13" ht="15">
      <c r="C26" s="66">
        <v>10</v>
      </c>
      <c r="D26" s="67" t="s">
        <v>51</v>
      </c>
      <c r="E26" s="67" t="s">
        <v>52</v>
      </c>
      <c r="F26" s="67" t="s">
        <v>53</v>
      </c>
      <c r="G26" s="68">
        <v>218</v>
      </c>
      <c r="H26" s="68">
        <v>1076.7308097</v>
      </c>
      <c r="I26" s="69">
        <v>6.79</v>
      </c>
      <c r="J26" s="69">
        <v>4.2</v>
      </c>
      <c r="M26" s="210"/>
    </row>
    <row r="27" spans="3:13" ht="15">
      <c r="C27" s="66">
        <v>11</v>
      </c>
      <c r="D27" s="67" t="s">
        <v>48</v>
      </c>
      <c r="E27" s="67" t="s">
        <v>49</v>
      </c>
      <c r="F27" s="67" t="s">
        <v>50</v>
      </c>
      <c r="G27" s="68">
        <v>198</v>
      </c>
      <c r="H27" s="68">
        <v>985.8972634</v>
      </c>
      <c r="I27" s="69">
        <v>6.21</v>
      </c>
      <c r="J27" s="69">
        <v>4.05</v>
      </c>
      <c r="M27" s="210"/>
    </row>
    <row r="28" spans="3:13" ht="15">
      <c r="C28" s="66">
        <v>12</v>
      </c>
      <c r="D28" s="67" t="s">
        <v>54</v>
      </c>
      <c r="E28" s="67" t="s">
        <v>49</v>
      </c>
      <c r="F28" s="67" t="s">
        <v>55</v>
      </c>
      <c r="G28" s="68">
        <v>170</v>
      </c>
      <c r="H28" s="68">
        <v>847.2861989</v>
      </c>
      <c r="I28" s="69">
        <v>5.34</v>
      </c>
      <c r="J28" s="69">
        <v>6</v>
      </c>
      <c r="M28" s="210"/>
    </row>
    <row r="29" spans="3:13" ht="15">
      <c r="C29" s="66">
        <v>13</v>
      </c>
      <c r="D29" s="67" t="s">
        <v>46</v>
      </c>
      <c r="E29" s="67" t="s">
        <v>42</v>
      </c>
      <c r="F29" s="67" t="s">
        <v>64</v>
      </c>
      <c r="G29" s="68">
        <v>114</v>
      </c>
      <c r="H29" s="68">
        <v>560.7290161</v>
      </c>
      <c r="I29" s="69">
        <v>3.53</v>
      </c>
      <c r="J29" s="69">
        <v>4.15</v>
      </c>
      <c r="M29" s="210"/>
    </row>
    <row r="30" spans="3:13" ht="15">
      <c r="C30" s="66">
        <v>14</v>
      </c>
      <c r="D30" s="67" t="s">
        <v>48</v>
      </c>
      <c r="E30" s="67" t="s">
        <v>49</v>
      </c>
      <c r="F30" s="67" t="s">
        <v>67</v>
      </c>
      <c r="G30" s="68">
        <v>111</v>
      </c>
      <c r="H30" s="68">
        <v>548.5578481</v>
      </c>
      <c r="I30" s="69">
        <v>3.46</v>
      </c>
      <c r="J30" s="69">
        <v>4.2</v>
      </c>
      <c r="M30" s="210"/>
    </row>
    <row r="31" spans="3:13" ht="15">
      <c r="C31" s="66">
        <v>15</v>
      </c>
      <c r="D31" s="67" t="s">
        <v>61</v>
      </c>
      <c r="E31" s="67" t="s">
        <v>62</v>
      </c>
      <c r="F31" s="67" t="s">
        <v>66</v>
      </c>
      <c r="G31" s="68">
        <v>101</v>
      </c>
      <c r="H31" s="68">
        <v>502.5945662</v>
      </c>
      <c r="I31" s="69">
        <v>3.17</v>
      </c>
      <c r="J31" s="69">
        <v>4.3</v>
      </c>
      <c r="M31" s="210"/>
    </row>
    <row r="32" spans="3:13" ht="15">
      <c r="C32" s="66">
        <v>16</v>
      </c>
      <c r="D32" s="67" t="s">
        <v>46</v>
      </c>
      <c r="E32" s="67" t="s">
        <v>42</v>
      </c>
      <c r="F32" s="67" t="s">
        <v>47</v>
      </c>
      <c r="G32" s="68">
        <v>98</v>
      </c>
      <c r="H32" s="68">
        <v>488.7053604</v>
      </c>
      <c r="I32" s="69">
        <v>3.08</v>
      </c>
      <c r="J32" s="69">
        <v>4.1</v>
      </c>
      <c r="M32" s="210"/>
    </row>
    <row r="33" spans="3:13" ht="15">
      <c r="C33" s="66">
        <v>17</v>
      </c>
      <c r="D33" s="67" t="s">
        <v>56</v>
      </c>
      <c r="E33" s="67" t="s">
        <v>57</v>
      </c>
      <c r="F33" s="67" t="s">
        <v>58</v>
      </c>
      <c r="G33" s="68">
        <v>55</v>
      </c>
      <c r="H33" s="68">
        <v>270.2020552</v>
      </c>
      <c r="I33" s="69">
        <v>1.7</v>
      </c>
      <c r="J33" s="69">
        <v>4.25</v>
      </c>
      <c r="M33" s="210"/>
    </row>
    <row r="34" spans="3:13" ht="15">
      <c r="C34" s="66">
        <v>18</v>
      </c>
      <c r="D34" s="67" t="s">
        <v>44</v>
      </c>
      <c r="E34" s="67" t="s">
        <v>42</v>
      </c>
      <c r="F34" s="67" t="s">
        <v>59</v>
      </c>
      <c r="G34" s="68">
        <v>54</v>
      </c>
      <c r="H34" s="68">
        <v>264.0846897</v>
      </c>
      <c r="I34" s="69">
        <v>1.66</v>
      </c>
      <c r="J34" s="69">
        <v>4.25</v>
      </c>
      <c r="M34" s="210"/>
    </row>
    <row r="35" spans="3:13" ht="15">
      <c r="C35" s="66">
        <v>19</v>
      </c>
      <c r="D35" s="67" t="s">
        <v>61</v>
      </c>
      <c r="E35" s="67" t="s">
        <v>62</v>
      </c>
      <c r="F35" s="67" t="s">
        <v>63</v>
      </c>
      <c r="G35" s="68">
        <v>32</v>
      </c>
      <c r="H35" s="68">
        <v>159.5185347</v>
      </c>
      <c r="I35" s="69">
        <v>1.01</v>
      </c>
      <c r="J35" s="69">
        <v>4.3</v>
      </c>
      <c r="M35" s="210"/>
    </row>
    <row r="36" spans="3:13" ht="15">
      <c r="C36" s="196"/>
      <c r="D36" s="196"/>
      <c r="E36" s="88"/>
      <c r="F36" s="196"/>
      <c r="G36" s="261"/>
      <c r="H36" s="197"/>
      <c r="I36" s="201"/>
      <c r="J36" s="201"/>
      <c r="M36" s="210"/>
    </row>
    <row r="37" spans="3:17" ht="15">
      <c r="C37" s="196"/>
      <c r="D37" s="207" t="s">
        <v>14</v>
      </c>
      <c r="E37" s="207"/>
      <c r="F37" s="207"/>
      <c r="G37" s="207"/>
      <c r="H37" s="208">
        <f>SUM(H14:H35)</f>
        <v>14019.682553899996</v>
      </c>
      <c r="I37" s="209">
        <v>88.38</v>
      </c>
      <c r="J37" s="209"/>
      <c r="L37" s="252"/>
      <c r="M37" s="210"/>
      <c r="N37" s="210"/>
      <c r="O37" s="263"/>
      <c r="Q37" s="263"/>
    </row>
    <row r="38" spans="3:12" ht="15">
      <c r="C38" s="196"/>
      <c r="D38" s="212"/>
      <c r="E38" s="212"/>
      <c r="F38" s="212"/>
      <c r="G38" s="212"/>
      <c r="H38" s="213"/>
      <c r="I38" s="214"/>
      <c r="J38" s="214"/>
      <c r="L38" s="252"/>
    </row>
    <row r="39" spans="3:12" ht="15">
      <c r="C39" s="196"/>
      <c r="D39" s="199" t="s">
        <v>420</v>
      </c>
      <c r="E39" s="196"/>
      <c r="F39" s="196"/>
      <c r="G39" s="196"/>
      <c r="H39" s="197"/>
      <c r="I39" s="215"/>
      <c r="J39" s="215"/>
      <c r="L39" s="252"/>
    </row>
    <row r="40" spans="2:12" ht="15">
      <c r="B40" s="183" t="str">
        <f>+$C$7&amp;D40</f>
        <v>IL&amp;FS  Infrastructure Debt Fund Series 3ATriparty Repo</v>
      </c>
      <c r="C40" s="196"/>
      <c r="D40" s="196" t="s">
        <v>423</v>
      </c>
      <c r="E40" s="265"/>
      <c r="F40" s="265"/>
      <c r="G40" s="265"/>
      <c r="H40" s="197">
        <v>1838.4744671</v>
      </c>
      <c r="I40" s="201">
        <f>H40/H50*100</f>
        <v>11.589234671865979</v>
      </c>
      <c r="J40" s="266">
        <v>0.032</v>
      </c>
      <c r="L40" s="252"/>
    </row>
    <row r="41" spans="3:10" ht="15">
      <c r="C41" s="196"/>
      <c r="D41" s="207" t="s">
        <v>14</v>
      </c>
      <c r="E41" s="207"/>
      <c r="F41" s="207"/>
      <c r="G41" s="207"/>
      <c r="H41" s="268">
        <f>H40</f>
        <v>1838.4744671</v>
      </c>
      <c r="I41" s="209">
        <f>I40</f>
        <v>11.589234671865979</v>
      </c>
      <c r="J41" s="209"/>
    </row>
    <row r="42" spans="3:10" ht="15">
      <c r="C42" s="196"/>
      <c r="D42" s="212"/>
      <c r="E42" s="212"/>
      <c r="F42" s="212"/>
      <c r="G42" s="212"/>
      <c r="H42" s="328"/>
      <c r="I42" s="329"/>
      <c r="J42" s="329"/>
    </row>
    <row r="43" spans="2:10" ht="15">
      <c r="B43" s="183" t="str">
        <f>+$C$7&amp;D43</f>
        <v>IL&amp;FS  Infrastructure Debt Fund Series 3ATriparty Repo Margin</v>
      </c>
      <c r="C43" s="196"/>
      <c r="D43" s="199" t="s">
        <v>425</v>
      </c>
      <c r="E43" s="265"/>
      <c r="F43" s="265"/>
      <c r="G43" s="261"/>
      <c r="H43" s="197">
        <v>7.1531340000000005</v>
      </c>
      <c r="I43" s="201">
        <f>H43/H50*100</f>
        <v>0.045091378775615185</v>
      </c>
      <c r="J43" s="201"/>
    </row>
    <row r="44" spans="3:12" ht="15">
      <c r="C44" s="196"/>
      <c r="D44" s="207" t="s">
        <v>14</v>
      </c>
      <c r="E44" s="207"/>
      <c r="F44" s="207"/>
      <c r="G44" s="207"/>
      <c r="H44" s="268">
        <f>H43</f>
        <v>7.1531340000000005</v>
      </c>
      <c r="I44" s="209">
        <f>I43</f>
        <v>0.045091378775615185</v>
      </c>
      <c r="J44" s="209"/>
      <c r="L44" s="252"/>
    </row>
    <row r="45" spans="3:10" ht="15">
      <c r="C45" s="196"/>
      <c r="D45" s="196"/>
      <c r="E45" s="196"/>
      <c r="F45" s="196"/>
      <c r="G45" s="261"/>
      <c r="H45" s="197"/>
      <c r="I45" s="215"/>
      <c r="J45" s="215"/>
    </row>
    <row r="46" spans="3:10" ht="15">
      <c r="C46" s="196"/>
      <c r="D46" s="199" t="s">
        <v>192</v>
      </c>
      <c r="E46" s="196"/>
      <c r="F46" s="196"/>
      <c r="G46" s="261"/>
      <c r="H46" s="197"/>
      <c r="I46" s="215"/>
      <c r="J46" s="215"/>
    </row>
    <row r="47" spans="3:14" ht="15">
      <c r="C47" s="196">
        <v>1</v>
      </c>
      <c r="D47" s="196" t="s">
        <v>467</v>
      </c>
      <c r="E47" s="265"/>
      <c r="F47" s="265"/>
      <c r="G47" s="261"/>
      <c r="H47" s="197">
        <v>-22.195827999996002</v>
      </c>
      <c r="I47" s="201">
        <f>H47/H50*100</f>
        <v>-0.13991636219679723</v>
      </c>
      <c r="J47" s="201"/>
      <c r="N47" s="183">
        <v>5.482996600004</v>
      </c>
    </row>
    <row r="48" spans="2:10" ht="15">
      <c r="B48" s="183" t="str">
        <f>+$C$7&amp;D48</f>
        <v>IL&amp;FS  Infrastructure Debt Fund Series 3ACash &amp; Cash Equivalents</v>
      </c>
      <c r="C48" s="196">
        <v>2</v>
      </c>
      <c r="D48" s="196" t="s">
        <v>16</v>
      </c>
      <c r="E48" s="265"/>
      <c r="F48" s="265"/>
      <c r="G48" s="261"/>
      <c r="H48" s="197">
        <v>20.5256906</v>
      </c>
      <c r="I48" s="201">
        <v>0.12938827784795925</v>
      </c>
      <c r="J48" s="201"/>
    </row>
    <row r="49" spans="3:12" ht="15">
      <c r="C49" s="196"/>
      <c r="D49" s="207" t="s">
        <v>14</v>
      </c>
      <c r="E49" s="207"/>
      <c r="F49" s="207"/>
      <c r="G49" s="207"/>
      <c r="H49" s="208">
        <f>SUM(H47:H48)</f>
        <v>-1.6701373999960012</v>
      </c>
      <c r="I49" s="209">
        <f>SUM(I47:I48)</f>
        <v>-0.01052808434883798</v>
      </c>
      <c r="J49" s="209"/>
      <c r="L49" s="252"/>
    </row>
    <row r="50" spans="3:14" ht="15">
      <c r="C50" s="196"/>
      <c r="D50" s="220" t="s">
        <v>18</v>
      </c>
      <c r="E50" s="220"/>
      <c r="F50" s="220"/>
      <c r="G50" s="220"/>
      <c r="H50" s="221">
        <v>15863.64</v>
      </c>
      <c r="I50" s="222">
        <f>I37+I41+I44+I49</f>
        <v>100.00379796629275</v>
      </c>
      <c r="J50" s="222"/>
      <c r="L50" s="252"/>
      <c r="M50" s="210"/>
      <c r="N50" s="210"/>
    </row>
    <row r="51" spans="3:14" ht="15">
      <c r="C51" s="271"/>
      <c r="D51" s="223"/>
      <c r="E51" s="223"/>
      <c r="F51" s="223"/>
      <c r="G51" s="223"/>
      <c r="H51" s="272"/>
      <c r="I51" s="273"/>
      <c r="J51" s="273"/>
      <c r="N51" s="226"/>
    </row>
    <row r="52" spans="3:14" ht="15">
      <c r="C52" s="271"/>
      <c r="D52" s="223"/>
      <c r="E52" s="223"/>
      <c r="F52" s="223"/>
      <c r="G52" s="223"/>
      <c r="H52" s="276"/>
      <c r="I52" s="273"/>
      <c r="J52" s="273"/>
      <c r="N52" s="226"/>
    </row>
    <row r="53" spans="3:14" ht="15">
      <c r="C53" s="271"/>
      <c r="D53" s="235" t="s">
        <v>426</v>
      </c>
      <c r="E53" s="228"/>
      <c r="F53" s="316"/>
      <c r="G53" s="316"/>
      <c r="H53" s="228"/>
      <c r="I53" s="228"/>
      <c r="J53" s="231"/>
      <c r="N53" s="226"/>
    </row>
    <row r="54" spans="3:14" ht="61.5">
      <c r="C54" s="271"/>
      <c r="D54" s="232" t="s">
        <v>468</v>
      </c>
      <c r="E54" s="330" t="s">
        <v>469</v>
      </c>
      <c r="F54" s="316"/>
      <c r="G54" s="316"/>
      <c r="H54" s="234"/>
      <c r="I54" s="234"/>
      <c r="J54" s="231"/>
      <c r="N54" s="226"/>
    </row>
    <row r="55" spans="3:14" ht="15">
      <c r="C55" s="271"/>
      <c r="D55" s="235" t="s">
        <v>458</v>
      </c>
      <c r="E55" s="228"/>
      <c r="F55" s="316"/>
      <c r="G55" s="316"/>
      <c r="H55" s="228"/>
      <c r="I55" s="228"/>
      <c r="J55" s="231"/>
      <c r="N55" s="226"/>
    </row>
    <row r="56" spans="3:14" ht="15">
      <c r="C56" s="271"/>
      <c r="D56" s="236" t="s">
        <v>430</v>
      </c>
      <c r="E56" s="331">
        <v>1169031.5996</v>
      </c>
      <c r="F56" s="278"/>
      <c r="G56" s="316"/>
      <c r="H56" s="228"/>
      <c r="I56" s="228"/>
      <c r="J56" s="231"/>
      <c r="N56" s="226"/>
    </row>
    <row r="57" spans="3:14" ht="15">
      <c r="C57" s="271"/>
      <c r="D57" s="236" t="s">
        <v>431</v>
      </c>
      <c r="E57" s="331">
        <v>1169031.556</v>
      </c>
      <c r="F57" s="278"/>
      <c r="G57" s="316"/>
      <c r="H57" s="228"/>
      <c r="I57" s="228"/>
      <c r="J57" s="231"/>
      <c r="N57" s="226"/>
    </row>
    <row r="58" spans="3:14" ht="15">
      <c r="C58" s="271"/>
      <c r="D58" s="236" t="s">
        <v>470</v>
      </c>
      <c r="E58" s="331">
        <v>1167674.4466</v>
      </c>
      <c r="F58" s="278"/>
      <c r="G58" s="316"/>
      <c r="H58" s="228"/>
      <c r="I58" s="228"/>
      <c r="J58" s="231"/>
      <c r="N58" s="226"/>
    </row>
    <row r="59" spans="3:14" ht="15">
      <c r="C59" s="271"/>
      <c r="D59" s="235" t="s">
        <v>432</v>
      </c>
      <c r="E59" s="228"/>
      <c r="F59" s="316"/>
      <c r="G59" s="316"/>
      <c r="H59" s="228"/>
      <c r="I59" s="228"/>
      <c r="J59" s="231"/>
      <c r="N59" s="226"/>
    </row>
    <row r="60" spans="3:14" ht="15">
      <c r="C60" s="271"/>
      <c r="D60" s="236" t="s">
        <v>430</v>
      </c>
      <c r="E60" s="331">
        <v>1133493.1146</v>
      </c>
      <c r="F60" s="316"/>
      <c r="G60" s="316"/>
      <c r="H60" s="228"/>
      <c r="I60" s="228"/>
      <c r="J60" s="231"/>
      <c r="N60" s="226"/>
    </row>
    <row r="61" spans="3:14" ht="15">
      <c r="C61" s="271"/>
      <c r="D61" s="236" t="s">
        <v>431</v>
      </c>
      <c r="E61" s="331">
        <v>1133493.095</v>
      </c>
      <c r="F61" s="316"/>
      <c r="G61" s="316"/>
      <c r="H61" s="228"/>
      <c r="I61" s="228"/>
      <c r="J61" s="231"/>
      <c r="N61" s="226"/>
    </row>
    <row r="62" spans="3:14" ht="15">
      <c r="C62" s="271"/>
      <c r="D62" s="236" t="s">
        <v>470</v>
      </c>
      <c r="E62" s="331">
        <v>1132177.219</v>
      </c>
      <c r="F62" s="316"/>
      <c r="G62" s="316"/>
      <c r="H62" s="228"/>
      <c r="I62" s="228"/>
      <c r="J62" s="231"/>
      <c r="N62" s="226"/>
    </row>
    <row r="63" spans="3:14" ht="15">
      <c r="C63" s="271"/>
      <c r="D63" s="235" t="s">
        <v>433</v>
      </c>
      <c r="E63" s="279" t="s">
        <v>434</v>
      </c>
      <c r="F63" s="316"/>
      <c r="G63" s="316"/>
      <c r="H63" s="228"/>
      <c r="I63" s="228"/>
      <c r="J63" s="231"/>
      <c r="N63" s="226"/>
    </row>
    <row r="64" spans="3:14" ht="30.75">
      <c r="C64" s="271"/>
      <c r="D64" s="232" t="s">
        <v>465</v>
      </c>
      <c r="E64" s="279" t="s">
        <v>434</v>
      </c>
      <c r="F64" s="316"/>
      <c r="G64" s="316"/>
      <c r="H64" s="228"/>
      <c r="I64" s="228"/>
      <c r="J64" s="231"/>
      <c r="N64" s="226"/>
    </row>
    <row r="65" spans="3:14" ht="30.75">
      <c r="C65" s="271"/>
      <c r="D65" s="232" t="s">
        <v>436</v>
      </c>
      <c r="E65" s="279" t="s">
        <v>434</v>
      </c>
      <c r="F65" s="316"/>
      <c r="G65" s="316"/>
      <c r="H65" s="228"/>
      <c r="I65" s="228"/>
      <c r="J65" s="231"/>
      <c r="N65" s="226"/>
    </row>
    <row r="66" spans="3:14" ht="15">
      <c r="C66" s="271"/>
      <c r="D66" s="235" t="s">
        <v>437</v>
      </c>
      <c r="E66" s="279" t="s">
        <v>434</v>
      </c>
      <c r="F66" s="316"/>
      <c r="G66" s="316"/>
      <c r="H66" s="228"/>
      <c r="I66" s="231"/>
      <c r="J66" s="228"/>
      <c r="N66" s="226"/>
    </row>
    <row r="67" spans="3:14" ht="15">
      <c r="C67" s="271"/>
      <c r="D67" s="235" t="s">
        <v>438</v>
      </c>
      <c r="E67" s="332" t="s">
        <v>471</v>
      </c>
      <c r="F67" s="316"/>
      <c r="G67" s="316"/>
      <c r="H67" s="228"/>
      <c r="I67" s="231"/>
      <c r="J67" s="228"/>
      <c r="N67" s="226"/>
    </row>
    <row r="68" spans="3:14" ht="15">
      <c r="C68" s="271"/>
      <c r="D68" s="235" t="s">
        <v>440</v>
      </c>
      <c r="E68" s="228"/>
      <c r="F68" s="316"/>
      <c r="G68" s="316"/>
      <c r="H68" s="228"/>
      <c r="I68" s="231"/>
      <c r="J68" s="228"/>
      <c r="N68" s="226"/>
    </row>
    <row r="69" spans="3:14" ht="15">
      <c r="C69" s="271"/>
      <c r="D69" s="333" t="s">
        <v>441</v>
      </c>
      <c r="E69" s="334" t="s">
        <v>442</v>
      </c>
      <c r="F69" s="335"/>
      <c r="G69" s="335"/>
      <c r="H69" s="243" t="s">
        <v>192</v>
      </c>
      <c r="I69" s="245"/>
      <c r="J69" s="228"/>
      <c r="N69" s="226"/>
    </row>
    <row r="70" spans="3:14" ht="15">
      <c r="C70" s="271"/>
      <c r="D70" s="246" t="s">
        <v>443</v>
      </c>
      <c r="E70" s="336" t="s">
        <v>434</v>
      </c>
      <c r="F70" s="335"/>
      <c r="G70" s="335"/>
      <c r="H70" s="336" t="s">
        <v>434</v>
      </c>
      <c r="I70" s="337"/>
      <c r="J70" s="228"/>
      <c r="N70" s="226"/>
    </row>
    <row r="71" spans="3:14" ht="15.75" customHeight="1">
      <c r="C71" s="271"/>
      <c r="D71" s="366" t="s">
        <v>472</v>
      </c>
      <c r="E71" s="366"/>
      <c r="F71" s="366"/>
      <c r="G71" s="366"/>
      <c r="H71" s="366"/>
      <c r="I71" s="367"/>
      <c r="J71" s="228"/>
      <c r="N71" s="226"/>
    </row>
    <row r="72" spans="3:14" ht="15">
      <c r="C72" s="271"/>
      <c r="D72" s="366"/>
      <c r="E72" s="366"/>
      <c r="F72" s="366"/>
      <c r="G72" s="366"/>
      <c r="H72" s="366"/>
      <c r="I72" s="367"/>
      <c r="J72" s="228"/>
      <c r="N72" s="226"/>
    </row>
    <row r="73" spans="3:14" ht="15">
      <c r="C73" s="271"/>
      <c r="D73" s="248" t="s">
        <v>445</v>
      </c>
      <c r="E73" s="338"/>
      <c r="F73" s="338"/>
      <c r="G73" s="338"/>
      <c r="H73" s="338"/>
      <c r="I73" s="339"/>
      <c r="J73" s="228"/>
      <c r="N73" s="226"/>
    </row>
    <row r="74" spans="3:14" ht="15">
      <c r="C74" s="271"/>
      <c r="D74" s="223"/>
      <c r="E74" s="223"/>
      <c r="F74" s="223"/>
      <c r="G74" s="223"/>
      <c r="H74" s="272"/>
      <c r="I74" s="273"/>
      <c r="J74" s="273"/>
      <c r="N74" s="226"/>
    </row>
    <row r="75" spans="3:14" ht="15">
      <c r="C75" s="271"/>
      <c r="D75" s="223"/>
      <c r="E75" s="223"/>
      <c r="F75" s="223"/>
      <c r="G75" s="223"/>
      <c r="H75" s="272"/>
      <c r="I75" s="273"/>
      <c r="J75" s="273"/>
      <c r="N75" s="226"/>
    </row>
    <row r="76" spans="3:10" ht="15">
      <c r="C76" s="271"/>
      <c r="D76" s="249" t="s">
        <v>446</v>
      </c>
      <c r="H76" s="210"/>
      <c r="I76" s="281"/>
      <c r="J76" s="281"/>
    </row>
    <row r="78" spans="7:8" ht="15" hidden="1">
      <c r="G78" s="282">
        <v>1494519823.62</v>
      </c>
      <c r="H78" s="210">
        <v>14945.198236199998</v>
      </c>
    </row>
    <row r="79" ht="15" hidden="1">
      <c r="H79" s="210">
        <v>1423.0666808000024</v>
      </c>
    </row>
    <row r="80" spans="3:9" ht="32.25" customHeight="1">
      <c r="C80" s="250" t="s">
        <v>96</v>
      </c>
      <c r="D80" s="368" t="s">
        <v>97</v>
      </c>
      <c r="E80" s="368"/>
      <c r="F80" s="368"/>
      <c r="G80" s="368"/>
      <c r="H80" s="368"/>
      <c r="I80" s="369"/>
    </row>
    <row r="82" spans="3:8" ht="15">
      <c r="C82" s="82" t="s">
        <v>96</v>
      </c>
      <c r="D82" s="85" t="s">
        <v>105</v>
      </c>
      <c r="E82" s="85"/>
      <c r="F82" s="85"/>
      <c r="G82" s="85"/>
      <c r="H82" s="82"/>
    </row>
    <row r="83" spans="3:8" ht="15">
      <c r="C83" s="82"/>
      <c r="D83" s="80" t="s">
        <v>106</v>
      </c>
      <c r="E83" s="80"/>
      <c r="F83" s="80"/>
      <c r="G83" s="80"/>
      <c r="H83" s="82"/>
    </row>
    <row r="84" spans="3:8" ht="31.5" customHeight="1">
      <c r="C84" s="82"/>
      <c r="D84" s="353" t="s">
        <v>107</v>
      </c>
      <c r="E84" s="353"/>
      <c r="F84" s="353"/>
      <c r="G84" s="353"/>
      <c r="H84" s="353"/>
    </row>
  </sheetData>
  <sheetProtection/>
  <mergeCells count="12">
    <mergeCell ref="C7:I7"/>
    <mergeCell ref="C8:I8"/>
    <mergeCell ref="C9:I9"/>
    <mergeCell ref="C11:C12"/>
    <mergeCell ref="D11:D12"/>
    <mergeCell ref="E11:E12"/>
    <mergeCell ref="G11:G12"/>
    <mergeCell ref="I11:I12"/>
    <mergeCell ref="J11:J12"/>
    <mergeCell ref="D71:I72"/>
    <mergeCell ref="D80:I80"/>
    <mergeCell ref="D84:H84"/>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5:O83"/>
  <sheetViews>
    <sheetView zoomScalePageLayoutView="0" workbookViewId="0" topLeftCell="C1">
      <selection activeCell="C1" sqref="C1"/>
    </sheetView>
  </sheetViews>
  <sheetFormatPr defaultColWidth="9.140625" defaultRowHeight="15"/>
  <cols>
    <col min="1" max="1" width="4.28125" style="183" hidden="1" customWidth="1"/>
    <col min="2" max="2" width="6.57421875" style="183" hidden="1" customWidth="1"/>
    <col min="3" max="3" width="7.57421875" style="183" customWidth="1"/>
    <col min="4" max="4" width="64.28125" style="183" customWidth="1"/>
    <col min="5" max="5" width="23.00390625" style="183" bestFit="1" customWidth="1"/>
    <col min="6" max="6" width="17.8515625" style="183" customWidth="1"/>
    <col min="7" max="7" width="18.421875" style="229" customWidth="1"/>
    <col min="8" max="8" width="16.8515625" style="183" customWidth="1"/>
    <col min="9" max="10" width="14.7109375" style="183" customWidth="1"/>
    <col min="11" max="11" width="17.8515625" style="340" bestFit="1" customWidth="1"/>
    <col min="12" max="12" width="10.7109375" style="82" bestFit="1" customWidth="1"/>
    <col min="13" max="13" width="10.28125" style="82" bestFit="1" customWidth="1"/>
    <col min="14" max="16384" width="8.7109375" style="82" customWidth="1"/>
  </cols>
  <sheetData>
    <row r="5" ht="15">
      <c r="C5" s="183" t="s">
        <v>122</v>
      </c>
    </row>
    <row r="7" spans="3:10" ht="15">
      <c r="C7" s="354" t="s">
        <v>473</v>
      </c>
      <c r="D7" s="355"/>
      <c r="E7" s="355"/>
      <c r="F7" s="355"/>
      <c r="G7" s="355"/>
      <c r="H7" s="355"/>
      <c r="I7" s="356"/>
      <c r="J7" s="341"/>
    </row>
    <row r="8" spans="3:10" ht="15.75" customHeight="1">
      <c r="C8" s="357" t="s">
        <v>415</v>
      </c>
      <c r="D8" s="358"/>
      <c r="E8" s="358"/>
      <c r="F8" s="358"/>
      <c r="G8" s="358"/>
      <c r="H8" s="358"/>
      <c r="I8" s="359"/>
      <c r="J8" s="341"/>
    </row>
    <row r="9" spans="3:10" ht="15">
      <c r="C9" s="360" t="s">
        <v>416</v>
      </c>
      <c r="D9" s="361"/>
      <c r="E9" s="361"/>
      <c r="F9" s="361"/>
      <c r="G9" s="361"/>
      <c r="H9" s="361"/>
      <c r="I9" s="362"/>
      <c r="J9" s="340"/>
    </row>
    <row r="10" spans="3:10" ht="15">
      <c r="C10" s="187"/>
      <c r="D10" s="253"/>
      <c r="E10" s="254"/>
      <c r="F10" s="254"/>
      <c r="G10" s="255"/>
      <c r="H10" s="256"/>
      <c r="I10" s="257"/>
      <c r="J10" s="257"/>
    </row>
    <row r="11" spans="3:10" ht="15">
      <c r="C11" s="363" t="s">
        <v>2</v>
      </c>
      <c r="D11" s="370" t="s">
        <v>124</v>
      </c>
      <c r="E11" s="370" t="s">
        <v>417</v>
      </c>
      <c r="F11" s="258" t="s">
        <v>5</v>
      </c>
      <c r="G11" s="370" t="s">
        <v>6</v>
      </c>
      <c r="H11" s="259" t="s">
        <v>125</v>
      </c>
      <c r="I11" s="371" t="s">
        <v>126</v>
      </c>
      <c r="J11" s="371" t="s">
        <v>9</v>
      </c>
    </row>
    <row r="12" spans="3:10" ht="15">
      <c r="C12" s="363"/>
      <c r="D12" s="370"/>
      <c r="E12" s="370"/>
      <c r="F12" s="258"/>
      <c r="G12" s="370"/>
      <c r="H12" s="259" t="s">
        <v>418</v>
      </c>
      <c r="I12" s="371"/>
      <c r="J12" s="371"/>
    </row>
    <row r="13" spans="3:10" ht="15">
      <c r="C13" s="196"/>
      <c r="D13" s="196"/>
      <c r="E13" s="196"/>
      <c r="F13" s="196"/>
      <c r="G13" s="261"/>
      <c r="H13" s="197"/>
      <c r="I13" s="215"/>
      <c r="J13" s="215"/>
    </row>
    <row r="14" spans="1:10" ht="15">
      <c r="A14" s="183" t="str">
        <f aca="true" t="shared" si="0" ref="A14:A19">+$C$7&amp;D14</f>
        <v>IL&amp;FS  Infrastructure Debt Fund Series 3BDebt Instrument-Privately Placed-Unlisted</v>
      </c>
      <c r="C14" s="196"/>
      <c r="D14" s="199" t="s">
        <v>11</v>
      </c>
      <c r="E14" s="88"/>
      <c r="F14" s="196"/>
      <c r="G14" s="261"/>
      <c r="H14" s="197"/>
      <c r="I14" s="201"/>
      <c r="J14" s="201"/>
    </row>
    <row r="15" spans="1:10" ht="15">
      <c r="A15" s="183" t="str">
        <f t="shared" si="0"/>
        <v>IL&amp;FS  Infrastructure Debt Fund Series 3BAMRI Hospitals Limited</v>
      </c>
      <c r="C15" s="196">
        <v>1</v>
      </c>
      <c r="D15" s="196" t="s">
        <v>33</v>
      </c>
      <c r="E15" s="88" t="s">
        <v>34</v>
      </c>
      <c r="F15" s="196" t="s">
        <v>79</v>
      </c>
      <c r="G15" s="261">
        <v>410</v>
      </c>
      <c r="H15" s="197">
        <v>3412.21498425</v>
      </c>
      <c r="I15" s="201">
        <v>18.2</v>
      </c>
      <c r="J15" s="202">
        <v>10.8</v>
      </c>
    </row>
    <row r="16" spans="1:10" ht="15">
      <c r="A16" s="183" t="str">
        <f t="shared" si="0"/>
        <v>IL&amp;FS  Infrastructure Debt Fund Series 3BKanchanjunga Power Company Pvt Ltd</v>
      </c>
      <c r="C16" s="196">
        <v>2</v>
      </c>
      <c r="D16" s="196" t="s">
        <v>27</v>
      </c>
      <c r="E16" s="88" t="s">
        <v>28</v>
      </c>
      <c r="F16" s="196" t="s">
        <v>80</v>
      </c>
      <c r="G16" s="261">
        <v>160</v>
      </c>
      <c r="H16" s="197">
        <v>1600</v>
      </c>
      <c r="I16" s="201">
        <v>8.53</v>
      </c>
      <c r="J16" s="202">
        <v>9.09</v>
      </c>
    </row>
    <row r="17" spans="1:10" ht="15">
      <c r="A17" s="183" t="str">
        <f t="shared" si="0"/>
        <v>IL&amp;FS  Infrastructure Debt Fund Series 3BKanchanjunga Power Company Pvt Ltd</v>
      </c>
      <c r="C17" s="196">
        <v>3</v>
      </c>
      <c r="D17" s="196" t="s">
        <v>27</v>
      </c>
      <c r="E17" s="88" t="s">
        <v>28</v>
      </c>
      <c r="F17" s="196" t="s">
        <v>68</v>
      </c>
      <c r="G17" s="261">
        <v>100</v>
      </c>
      <c r="H17" s="197">
        <v>1000</v>
      </c>
      <c r="I17" s="201">
        <v>5.33</v>
      </c>
      <c r="J17" s="202">
        <v>9.09</v>
      </c>
    </row>
    <row r="18" spans="1:10" ht="15">
      <c r="A18" s="183" t="str">
        <f t="shared" si="0"/>
        <v>IL&amp;FS  Infrastructure Debt Fund Series 3BBhilangana Hydro Power Limited</v>
      </c>
      <c r="C18" s="196">
        <v>4</v>
      </c>
      <c r="D18" s="196" t="s">
        <v>30</v>
      </c>
      <c r="E18" s="88" t="s">
        <v>31</v>
      </c>
      <c r="F18" s="196" t="s">
        <v>37</v>
      </c>
      <c r="G18" s="261">
        <v>43</v>
      </c>
      <c r="H18" s="197">
        <v>430</v>
      </c>
      <c r="I18" s="201">
        <v>2.29</v>
      </c>
      <c r="J18" s="202">
        <v>9.09</v>
      </c>
    </row>
    <row r="19" spans="1:10" ht="15">
      <c r="A19" s="183" t="str">
        <f t="shared" si="0"/>
        <v>IL&amp;FS  Infrastructure Debt Fund Series 3BBhilangana Hydro Power Limited</v>
      </c>
      <c r="C19" s="196">
        <v>5</v>
      </c>
      <c r="D19" s="196" t="s">
        <v>30</v>
      </c>
      <c r="E19" s="88" t="s">
        <v>31</v>
      </c>
      <c r="F19" s="196" t="s">
        <v>36</v>
      </c>
      <c r="G19" s="261">
        <v>24</v>
      </c>
      <c r="H19" s="197">
        <v>240</v>
      </c>
      <c r="I19" s="201">
        <v>1.28</v>
      </c>
      <c r="J19" s="202">
        <v>9.09</v>
      </c>
    </row>
    <row r="20" spans="3:10" ht="15">
      <c r="C20" s="196">
        <v>6</v>
      </c>
      <c r="D20" s="196" t="s">
        <v>69</v>
      </c>
      <c r="E20" s="88" t="s">
        <v>70</v>
      </c>
      <c r="F20" s="196" t="s">
        <v>71</v>
      </c>
      <c r="G20" s="261">
        <v>100</v>
      </c>
      <c r="H20" s="197">
        <v>31.25</v>
      </c>
      <c r="I20" s="201">
        <v>0.17</v>
      </c>
      <c r="J20" s="202">
        <v>16</v>
      </c>
    </row>
    <row r="21" spans="3:10" ht="15">
      <c r="C21" s="196"/>
      <c r="D21" s="196"/>
      <c r="E21" s="88"/>
      <c r="F21" s="196"/>
      <c r="G21" s="261"/>
      <c r="H21" s="197"/>
      <c r="I21" s="201"/>
      <c r="J21" s="201"/>
    </row>
    <row r="22" spans="3:10" ht="15">
      <c r="C22" s="196"/>
      <c r="D22" s="199" t="s">
        <v>12</v>
      </c>
      <c r="E22" s="88"/>
      <c r="F22" s="196"/>
      <c r="G22" s="261"/>
      <c r="H22" s="197"/>
      <c r="I22" s="201"/>
      <c r="J22" s="201"/>
    </row>
    <row r="23" spans="3:10" ht="15">
      <c r="C23" s="66">
        <v>7</v>
      </c>
      <c r="D23" s="67" t="s">
        <v>41</v>
      </c>
      <c r="E23" s="67" t="s">
        <v>42</v>
      </c>
      <c r="F23" s="67" t="s">
        <v>43</v>
      </c>
      <c r="G23" s="68">
        <v>523</v>
      </c>
      <c r="H23" s="68">
        <v>2604.6878347</v>
      </c>
      <c r="I23" s="69">
        <v>13.89</v>
      </c>
      <c r="J23" s="69">
        <v>4.6</v>
      </c>
    </row>
    <row r="24" spans="3:10" ht="15">
      <c r="C24" s="66">
        <v>8</v>
      </c>
      <c r="D24" s="67" t="s">
        <v>44</v>
      </c>
      <c r="E24" s="67" t="s">
        <v>42</v>
      </c>
      <c r="F24" s="67" t="s">
        <v>45</v>
      </c>
      <c r="G24" s="68">
        <v>418</v>
      </c>
      <c r="H24" s="68">
        <v>2066.298773</v>
      </c>
      <c r="I24" s="69">
        <v>11.02</v>
      </c>
      <c r="J24" s="69">
        <v>4.1</v>
      </c>
    </row>
    <row r="25" spans="3:10" ht="15">
      <c r="C25" s="66">
        <v>9</v>
      </c>
      <c r="D25" s="67" t="s">
        <v>46</v>
      </c>
      <c r="E25" s="67" t="s">
        <v>42</v>
      </c>
      <c r="F25" s="67" t="s">
        <v>47</v>
      </c>
      <c r="G25" s="68">
        <v>354</v>
      </c>
      <c r="H25" s="68">
        <v>1765.3234449</v>
      </c>
      <c r="I25" s="69">
        <v>9.41</v>
      </c>
      <c r="J25" s="69">
        <v>4.1</v>
      </c>
    </row>
    <row r="26" spans="3:10" ht="15">
      <c r="C26" s="66">
        <v>10</v>
      </c>
      <c r="D26" s="67" t="s">
        <v>54</v>
      </c>
      <c r="E26" s="67" t="s">
        <v>49</v>
      </c>
      <c r="F26" s="67" t="s">
        <v>55</v>
      </c>
      <c r="G26" s="68">
        <v>255</v>
      </c>
      <c r="H26" s="68">
        <v>1270.9292983</v>
      </c>
      <c r="I26" s="69">
        <v>6.78</v>
      </c>
      <c r="J26" s="69">
        <v>6</v>
      </c>
    </row>
    <row r="27" spans="3:10" ht="15">
      <c r="C27" s="66">
        <v>11</v>
      </c>
      <c r="D27" s="67" t="s">
        <v>51</v>
      </c>
      <c r="E27" s="67" t="s">
        <v>52</v>
      </c>
      <c r="F27" s="67" t="s">
        <v>53</v>
      </c>
      <c r="G27" s="68">
        <v>250</v>
      </c>
      <c r="H27" s="68">
        <v>1234.7830387</v>
      </c>
      <c r="I27" s="69">
        <v>6.58</v>
      </c>
      <c r="J27" s="69">
        <v>4.2</v>
      </c>
    </row>
    <row r="28" spans="3:10" ht="15">
      <c r="C28" s="66">
        <v>12</v>
      </c>
      <c r="D28" s="67" t="s">
        <v>48</v>
      </c>
      <c r="E28" s="67" t="s">
        <v>49</v>
      </c>
      <c r="F28" s="67" t="s">
        <v>50</v>
      </c>
      <c r="G28" s="68">
        <v>131</v>
      </c>
      <c r="H28" s="68">
        <v>652.2855632</v>
      </c>
      <c r="I28" s="69">
        <v>3.48</v>
      </c>
      <c r="J28" s="69">
        <v>4.05</v>
      </c>
    </row>
    <row r="29" spans="3:10" ht="15">
      <c r="C29" s="66">
        <v>13</v>
      </c>
      <c r="D29" s="67" t="s">
        <v>61</v>
      </c>
      <c r="E29" s="67" t="s">
        <v>62</v>
      </c>
      <c r="F29" s="67" t="s">
        <v>66</v>
      </c>
      <c r="G29" s="68">
        <v>86</v>
      </c>
      <c r="H29" s="68">
        <v>427.9518088</v>
      </c>
      <c r="I29" s="69">
        <v>2.28</v>
      </c>
      <c r="J29" s="69">
        <v>4.3</v>
      </c>
    </row>
    <row r="30" spans="3:10" ht="15">
      <c r="C30" s="66">
        <v>14</v>
      </c>
      <c r="D30" s="67" t="s">
        <v>61</v>
      </c>
      <c r="E30" s="67" t="s">
        <v>62</v>
      </c>
      <c r="F30" s="67" t="s">
        <v>63</v>
      </c>
      <c r="G30" s="68">
        <v>73</v>
      </c>
      <c r="H30" s="68">
        <v>363.9016574</v>
      </c>
      <c r="I30" s="69">
        <v>1.94</v>
      </c>
      <c r="J30" s="69">
        <v>4.3</v>
      </c>
    </row>
    <row r="31" spans="3:10" ht="15">
      <c r="C31" s="66">
        <v>15</v>
      </c>
      <c r="D31" s="67" t="s">
        <v>46</v>
      </c>
      <c r="E31" s="67" t="s">
        <v>42</v>
      </c>
      <c r="F31" s="67" t="s">
        <v>64</v>
      </c>
      <c r="G31" s="68">
        <v>70</v>
      </c>
      <c r="H31" s="68">
        <v>344.3072906</v>
      </c>
      <c r="I31" s="69">
        <v>1.84</v>
      </c>
      <c r="J31" s="69">
        <v>4.15</v>
      </c>
    </row>
    <row r="32" spans="3:10" ht="15">
      <c r="C32" s="66">
        <v>16</v>
      </c>
      <c r="D32" s="67" t="s">
        <v>48</v>
      </c>
      <c r="E32" s="67" t="s">
        <v>49</v>
      </c>
      <c r="F32" s="67" t="s">
        <v>67</v>
      </c>
      <c r="G32" s="68">
        <v>60</v>
      </c>
      <c r="H32" s="68">
        <v>296.5177557</v>
      </c>
      <c r="I32" s="69">
        <v>1.58</v>
      </c>
      <c r="J32" s="69">
        <v>4.2</v>
      </c>
    </row>
    <row r="33" spans="3:10" ht="15">
      <c r="C33" s="66">
        <v>17</v>
      </c>
      <c r="D33" s="67" t="s">
        <v>56</v>
      </c>
      <c r="E33" s="67" t="s">
        <v>57</v>
      </c>
      <c r="F33" s="67" t="s">
        <v>58</v>
      </c>
      <c r="G33" s="68">
        <v>33</v>
      </c>
      <c r="H33" s="68">
        <v>162.1212331</v>
      </c>
      <c r="I33" s="69">
        <v>0.86</v>
      </c>
      <c r="J33" s="69">
        <v>4.25</v>
      </c>
    </row>
    <row r="34" spans="3:10" ht="15">
      <c r="C34" s="66">
        <v>18</v>
      </c>
      <c r="D34" s="67" t="s">
        <v>44</v>
      </c>
      <c r="E34" s="67" t="s">
        <v>42</v>
      </c>
      <c r="F34" s="67" t="s">
        <v>59</v>
      </c>
      <c r="G34" s="68">
        <v>32</v>
      </c>
      <c r="H34" s="68">
        <v>156.494631</v>
      </c>
      <c r="I34" s="69">
        <v>0.83</v>
      </c>
      <c r="J34" s="69">
        <v>4.25</v>
      </c>
    </row>
    <row r="35" spans="3:10" ht="15">
      <c r="C35" s="66">
        <v>19</v>
      </c>
      <c r="D35" s="67" t="s">
        <v>51</v>
      </c>
      <c r="E35" s="67" t="s">
        <v>57</v>
      </c>
      <c r="F35" s="67" t="s">
        <v>65</v>
      </c>
      <c r="G35" s="68">
        <v>24</v>
      </c>
      <c r="H35" s="68">
        <v>118.302936</v>
      </c>
      <c r="I35" s="69">
        <v>0.63</v>
      </c>
      <c r="J35" s="69">
        <v>4.25</v>
      </c>
    </row>
    <row r="36" spans="3:10" ht="15">
      <c r="C36" s="66">
        <v>20</v>
      </c>
      <c r="D36" s="67" t="s">
        <v>56</v>
      </c>
      <c r="E36" s="67" t="s">
        <v>57</v>
      </c>
      <c r="F36" s="67" t="s">
        <v>60</v>
      </c>
      <c r="G36" s="68">
        <v>20</v>
      </c>
      <c r="H36" s="68">
        <v>98.4950475</v>
      </c>
      <c r="I36" s="69">
        <v>0.53</v>
      </c>
      <c r="J36" s="69">
        <v>4.35</v>
      </c>
    </row>
    <row r="37" spans="3:10" ht="15">
      <c r="C37" s="196"/>
      <c r="D37" s="196"/>
      <c r="E37" s="88"/>
      <c r="F37" s="196"/>
      <c r="G37" s="261"/>
      <c r="H37" s="197"/>
      <c r="I37" s="201"/>
      <c r="J37" s="201"/>
    </row>
    <row r="38" spans="3:10" ht="15">
      <c r="C38" s="196"/>
      <c r="D38" s="196"/>
      <c r="E38" s="88"/>
      <c r="F38" s="196"/>
      <c r="G38" s="261"/>
      <c r="H38" s="197"/>
      <c r="I38" s="201"/>
      <c r="J38" s="201"/>
    </row>
    <row r="39" spans="3:15" ht="15">
      <c r="C39" s="196"/>
      <c r="D39" s="207" t="s">
        <v>14</v>
      </c>
      <c r="E39" s="207"/>
      <c r="F39" s="207"/>
      <c r="G39" s="207"/>
      <c r="H39" s="208">
        <f>SUM(H15:H36)</f>
        <v>18275.86529715</v>
      </c>
      <c r="I39" s="209">
        <f>SUM(I15:I36)</f>
        <v>97.44999999999999</v>
      </c>
      <c r="J39" s="209"/>
      <c r="L39" s="340"/>
      <c r="M39" s="340"/>
      <c r="O39" s="342"/>
    </row>
    <row r="40" spans="3:10" ht="15">
      <c r="C40" s="196"/>
      <c r="D40" s="212"/>
      <c r="E40" s="212"/>
      <c r="F40" s="212"/>
      <c r="G40" s="212"/>
      <c r="H40" s="213"/>
      <c r="I40" s="214"/>
      <c r="J40" s="214"/>
    </row>
    <row r="41" spans="3:10" ht="15">
      <c r="C41" s="196"/>
      <c r="D41" s="199" t="s">
        <v>420</v>
      </c>
      <c r="E41" s="196"/>
      <c r="F41" s="196"/>
      <c r="G41" s="196"/>
      <c r="H41" s="197"/>
      <c r="I41" s="215"/>
      <c r="J41" s="215"/>
    </row>
    <row r="42" spans="2:10" ht="15">
      <c r="B42" s="183" t="str">
        <f>+$C$7&amp;D42</f>
        <v>IL&amp;FS  Infrastructure Debt Fund Series 3BTriparty Repo</v>
      </c>
      <c r="C42" s="196"/>
      <c r="D42" s="196" t="s">
        <v>423</v>
      </c>
      <c r="E42" s="265"/>
      <c r="F42" s="265"/>
      <c r="G42" s="265"/>
      <c r="H42" s="197">
        <v>109.3919251</v>
      </c>
      <c r="I42" s="201">
        <f>H42/H52*100</f>
        <v>0.5833396307379539</v>
      </c>
      <c r="J42" s="266">
        <v>0.032</v>
      </c>
    </row>
    <row r="43" spans="3:10" ht="15">
      <c r="C43" s="196"/>
      <c r="D43" s="207" t="s">
        <v>14</v>
      </c>
      <c r="E43" s="207"/>
      <c r="F43" s="207"/>
      <c r="G43" s="207"/>
      <c r="H43" s="268">
        <f>SUM(H42)</f>
        <v>109.3919251</v>
      </c>
      <c r="I43" s="209">
        <f>I42</f>
        <v>0.5833396307379539</v>
      </c>
      <c r="J43" s="209"/>
    </row>
    <row r="44" spans="3:10" ht="15">
      <c r="C44" s="196"/>
      <c r="D44" s="212"/>
      <c r="E44" s="212"/>
      <c r="F44" s="212"/>
      <c r="G44" s="212"/>
      <c r="H44" s="328"/>
      <c r="I44" s="329"/>
      <c r="J44" s="329"/>
    </row>
    <row r="45" spans="2:10" ht="15">
      <c r="B45" s="183" t="str">
        <f>+$C$7&amp;D45</f>
        <v>IL&amp;FS  Infrastructure Debt Fund Series 3BTriparty Repo Margin</v>
      </c>
      <c r="C45" s="196"/>
      <c r="D45" s="199" t="s">
        <v>425</v>
      </c>
      <c r="E45" s="265"/>
      <c r="F45" s="265"/>
      <c r="G45" s="261"/>
      <c r="H45" s="197">
        <v>4.2672619</v>
      </c>
      <c r="I45" s="201">
        <v>0.03</v>
      </c>
      <c r="J45" s="201"/>
    </row>
    <row r="46" spans="3:10" ht="15">
      <c r="C46" s="196"/>
      <c r="D46" s="207" t="s">
        <v>14</v>
      </c>
      <c r="E46" s="207"/>
      <c r="F46" s="207"/>
      <c r="G46" s="207"/>
      <c r="H46" s="268">
        <f>SUM(H45)</f>
        <v>4.2672619</v>
      </c>
      <c r="I46" s="209">
        <f>I45</f>
        <v>0.03</v>
      </c>
      <c r="J46" s="209"/>
    </row>
    <row r="47" spans="3:10" ht="15">
      <c r="C47" s="196"/>
      <c r="D47" s="196"/>
      <c r="E47" s="196"/>
      <c r="F47" s="196"/>
      <c r="G47" s="261"/>
      <c r="H47" s="197"/>
      <c r="I47" s="215"/>
      <c r="J47" s="215"/>
    </row>
    <row r="48" spans="3:10" ht="15">
      <c r="C48" s="196"/>
      <c r="D48" s="199" t="s">
        <v>192</v>
      </c>
      <c r="E48" s="196"/>
      <c r="F48" s="196"/>
      <c r="G48" s="261"/>
      <c r="H48" s="197"/>
      <c r="I48" s="215"/>
      <c r="J48" s="215"/>
    </row>
    <row r="49" spans="3:10" ht="15">
      <c r="C49" s="196">
        <v>1</v>
      </c>
      <c r="D49" s="196" t="s">
        <v>467</v>
      </c>
      <c r="E49" s="265"/>
      <c r="F49" s="265"/>
      <c r="G49" s="261"/>
      <c r="H49" s="197">
        <v>-28.38633885000099</v>
      </c>
      <c r="I49" s="201">
        <f>H49/H52*100</f>
        <v>-0.15137201770263037</v>
      </c>
      <c r="J49" s="201"/>
    </row>
    <row r="50" spans="2:12" ht="15">
      <c r="B50" s="183" t="str">
        <f>+$C$7&amp;D50</f>
        <v>IL&amp;FS  Infrastructure Debt Fund Series 3BCash &amp; Cash Equivalents</v>
      </c>
      <c r="C50" s="196">
        <v>2</v>
      </c>
      <c r="D50" s="196" t="s">
        <v>16</v>
      </c>
      <c r="E50" s="265"/>
      <c r="F50" s="265"/>
      <c r="G50" s="261"/>
      <c r="H50" s="197">
        <v>391.5610267</v>
      </c>
      <c r="I50" s="201">
        <f>H50/H52*100</f>
        <v>2.0880249115074045</v>
      </c>
      <c r="J50" s="201"/>
      <c r="L50" s="340"/>
    </row>
    <row r="51" spans="3:10" ht="15">
      <c r="C51" s="196"/>
      <c r="D51" s="207" t="s">
        <v>14</v>
      </c>
      <c r="E51" s="207"/>
      <c r="F51" s="207"/>
      <c r="G51" s="207"/>
      <c r="H51" s="208">
        <f>SUM(H49:H50)</f>
        <v>363.17468784999903</v>
      </c>
      <c r="I51" s="209">
        <f>H51/H52*100</f>
        <v>1.9366528938047745</v>
      </c>
      <c r="J51" s="209"/>
    </row>
    <row r="52" spans="3:13" ht="15">
      <c r="C52" s="196"/>
      <c r="D52" s="220" t="s">
        <v>18</v>
      </c>
      <c r="E52" s="220"/>
      <c r="F52" s="220"/>
      <c r="G52" s="220"/>
      <c r="H52" s="221">
        <v>18752.699</v>
      </c>
      <c r="I52" s="222">
        <f>I39+I43+I46+I51</f>
        <v>99.99999252454272</v>
      </c>
      <c r="J52" s="222"/>
      <c r="L52" s="340"/>
      <c r="M52" s="340"/>
    </row>
    <row r="53" spans="3:12" ht="15">
      <c r="C53" s="271"/>
      <c r="D53" s="223"/>
      <c r="E53" s="223"/>
      <c r="F53" s="223"/>
      <c r="G53" s="223"/>
      <c r="H53" s="272"/>
      <c r="I53" s="273"/>
      <c r="J53" s="273"/>
      <c r="L53" s="343"/>
    </row>
    <row r="54" spans="3:12" ht="15">
      <c r="C54" s="271"/>
      <c r="D54" s="223"/>
      <c r="E54" s="223"/>
      <c r="F54" s="223"/>
      <c r="G54" s="223"/>
      <c r="H54" s="276"/>
      <c r="I54" s="273"/>
      <c r="J54" s="273"/>
      <c r="L54" s="343"/>
    </row>
    <row r="55" spans="3:12" ht="15">
      <c r="C55" s="271"/>
      <c r="D55" s="227" t="s">
        <v>426</v>
      </c>
      <c r="E55" s="228"/>
      <c r="F55" s="228"/>
      <c r="G55" s="228"/>
      <c r="H55" s="230"/>
      <c r="I55" s="231"/>
      <c r="J55" s="231"/>
      <c r="L55" s="343"/>
    </row>
    <row r="56" spans="3:12" ht="46.5">
      <c r="C56" s="271"/>
      <c r="D56" s="232" t="s">
        <v>474</v>
      </c>
      <c r="E56" s="344" t="s">
        <v>475</v>
      </c>
      <c r="F56" s="228"/>
      <c r="G56" s="228"/>
      <c r="H56" s="230"/>
      <c r="I56" s="231"/>
      <c r="J56" s="231"/>
      <c r="L56" s="343"/>
    </row>
    <row r="57" spans="3:12" ht="15">
      <c r="C57" s="271"/>
      <c r="D57" s="235" t="s">
        <v>429</v>
      </c>
      <c r="E57" s="228"/>
      <c r="F57" s="228"/>
      <c r="G57" s="228"/>
      <c r="H57" s="228"/>
      <c r="I57" s="231"/>
      <c r="J57" s="231"/>
      <c r="L57" s="343"/>
    </row>
    <row r="58" spans="3:12" ht="15">
      <c r="C58" s="271"/>
      <c r="D58" s="236" t="s">
        <v>430</v>
      </c>
      <c r="E58" s="345">
        <v>1253929.7486</v>
      </c>
      <c r="F58" s="228"/>
      <c r="G58" s="228"/>
      <c r="H58" s="228"/>
      <c r="I58" s="231"/>
      <c r="J58" s="231"/>
      <c r="L58" s="343"/>
    </row>
    <row r="59" spans="3:12" ht="15">
      <c r="C59" s="271"/>
      <c r="D59" s="236" t="s">
        <v>431</v>
      </c>
      <c r="E59" s="345">
        <v>1253929.744</v>
      </c>
      <c r="F59" s="228"/>
      <c r="G59" s="228"/>
      <c r="H59" s="228"/>
      <c r="I59" s="231"/>
      <c r="J59" s="231"/>
      <c r="L59" s="343"/>
    </row>
    <row r="60" spans="3:12" ht="15">
      <c r="C60" s="271"/>
      <c r="D60" s="235" t="s">
        <v>432</v>
      </c>
      <c r="E60" s="228"/>
      <c r="F60" s="228"/>
      <c r="G60" s="228"/>
      <c r="H60" s="228"/>
      <c r="I60" s="231"/>
      <c r="J60" s="231"/>
      <c r="L60" s="343"/>
    </row>
    <row r="61" spans="3:12" ht="15">
      <c r="C61" s="271"/>
      <c r="D61" s="236" t="s">
        <v>430</v>
      </c>
      <c r="E61" s="345">
        <v>1225666.6129</v>
      </c>
      <c r="F61" s="228"/>
      <c r="G61" s="228"/>
      <c r="H61" s="228"/>
      <c r="I61" s="231"/>
      <c r="J61" s="231"/>
      <c r="L61" s="343"/>
    </row>
    <row r="62" spans="3:12" ht="15">
      <c r="C62" s="271"/>
      <c r="D62" s="236" t="s">
        <v>431</v>
      </c>
      <c r="E62" s="345">
        <v>1225666.6052</v>
      </c>
      <c r="F62" s="228"/>
      <c r="G62" s="228"/>
      <c r="H62" s="228"/>
      <c r="I62" s="231"/>
      <c r="J62" s="231"/>
      <c r="L62" s="343"/>
    </row>
    <row r="63" spans="3:12" ht="15">
      <c r="C63" s="271"/>
      <c r="D63" s="235" t="s">
        <v>433</v>
      </c>
      <c r="E63" s="239" t="s">
        <v>434</v>
      </c>
      <c r="F63" s="228"/>
      <c r="G63" s="228"/>
      <c r="H63" s="228"/>
      <c r="I63" s="231"/>
      <c r="J63" s="231"/>
      <c r="L63" s="343"/>
    </row>
    <row r="64" spans="3:12" ht="15">
      <c r="C64" s="271"/>
      <c r="D64" s="235" t="s">
        <v>435</v>
      </c>
      <c r="E64" s="239" t="s">
        <v>434</v>
      </c>
      <c r="F64" s="228"/>
      <c r="G64" s="228"/>
      <c r="H64" s="228"/>
      <c r="I64" s="231"/>
      <c r="J64" s="231"/>
      <c r="L64" s="343"/>
    </row>
    <row r="65" spans="3:12" ht="15">
      <c r="C65" s="271"/>
      <c r="D65" s="232" t="s">
        <v>436</v>
      </c>
      <c r="E65" s="239" t="s">
        <v>434</v>
      </c>
      <c r="F65" s="228"/>
      <c r="G65" s="228"/>
      <c r="H65" s="228"/>
      <c r="I65" s="231"/>
      <c r="J65" s="231"/>
      <c r="L65" s="343"/>
    </row>
    <row r="66" spans="3:12" ht="15">
      <c r="C66" s="271"/>
      <c r="D66" s="235" t="s">
        <v>437</v>
      </c>
      <c r="E66" s="239" t="s">
        <v>434</v>
      </c>
      <c r="F66" s="228"/>
      <c r="G66" s="228"/>
      <c r="H66" s="228"/>
      <c r="I66" s="231"/>
      <c r="J66" s="231"/>
      <c r="L66" s="343"/>
    </row>
    <row r="67" spans="3:12" ht="15">
      <c r="C67" s="271"/>
      <c r="D67" s="235" t="s">
        <v>438</v>
      </c>
      <c r="E67" s="346" t="s">
        <v>476</v>
      </c>
      <c r="F67" s="228"/>
      <c r="G67" s="228"/>
      <c r="H67" s="228"/>
      <c r="I67" s="231"/>
      <c r="J67" s="231"/>
      <c r="L67" s="343"/>
    </row>
    <row r="68" spans="3:12" ht="15">
      <c r="C68" s="271"/>
      <c r="D68" s="235" t="s">
        <v>440</v>
      </c>
      <c r="E68" s="228"/>
      <c r="F68" s="228"/>
      <c r="G68" s="228"/>
      <c r="H68" s="228"/>
      <c r="I68" s="231"/>
      <c r="J68" s="231"/>
      <c r="L68" s="343"/>
    </row>
    <row r="69" spans="3:12" ht="15">
      <c r="C69" s="271"/>
      <c r="D69" s="242" t="s">
        <v>441</v>
      </c>
      <c r="E69" s="243" t="s">
        <v>442</v>
      </c>
      <c r="F69" s="228"/>
      <c r="G69" s="228"/>
      <c r="H69" s="243" t="s">
        <v>192</v>
      </c>
      <c r="I69" s="245"/>
      <c r="J69" s="245"/>
      <c r="L69" s="343"/>
    </row>
    <row r="70" spans="3:12" ht="15">
      <c r="C70" s="271"/>
      <c r="D70" s="246" t="s">
        <v>443</v>
      </c>
      <c r="E70" s="239" t="s">
        <v>434</v>
      </c>
      <c r="F70" s="228"/>
      <c r="G70" s="228"/>
      <c r="H70" s="239" t="s">
        <v>434</v>
      </c>
      <c r="I70" s="247"/>
      <c r="J70" s="247"/>
      <c r="L70" s="343"/>
    </row>
    <row r="71" spans="3:12" ht="15.75" customHeight="1">
      <c r="C71" s="271"/>
      <c r="D71" s="366" t="s">
        <v>477</v>
      </c>
      <c r="E71" s="366"/>
      <c r="F71" s="366"/>
      <c r="G71" s="366"/>
      <c r="H71" s="366"/>
      <c r="I71" s="367"/>
      <c r="J71" s="340"/>
      <c r="L71" s="343"/>
    </row>
    <row r="72" spans="3:12" ht="15">
      <c r="C72" s="271"/>
      <c r="D72" s="366"/>
      <c r="E72" s="366"/>
      <c r="F72" s="366"/>
      <c r="G72" s="366"/>
      <c r="H72" s="366"/>
      <c r="I72" s="367"/>
      <c r="J72" s="340"/>
      <c r="L72" s="343"/>
    </row>
    <row r="73" spans="3:12" ht="15">
      <c r="C73" s="271"/>
      <c r="D73" s="248" t="s">
        <v>445</v>
      </c>
      <c r="E73" s="228"/>
      <c r="F73" s="229"/>
      <c r="H73" s="228"/>
      <c r="I73" s="231"/>
      <c r="J73" s="231"/>
      <c r="L73" s="343"/>
    </row>
    <row r="74" spans="3:12" ht="15">
      <c r="C74" s="271"/>
      <c r="D74" s="223"/>
      <c r="E74" s="223"/>
      <c r="F74" s="223"/>
      <c r="G74" s="223"/>
      <c r="H74" s="272"/>
      <c r="I74" s="273"/>
      <c r="J74" s="273"/>
      <c r="L74" s="343"/>
    </row>
    <row r="75" spans="3:10" ht="15">
      <c r="C75" s="271"/>
      <c r="D75" s="249" t="s">
        <v>446</v>
      </c>
      <c r="H75" s="210"/>
      <c r="I75" s="281"/>
      <c r="J75" s="281"/>
    </row>
    <row r="77" spans="7:8" ht="15" hidden="1">
      <c r="G77" s="282">
        <v>1592507605.24</v>
      </c>
      <c r="H77" s="210">
        <v>15925.0760524</v>
      </c>
    </row>
    <row r="78" ht="15" hidden="1">
      <c r="H78" s="210">
        <v>1454.325148</v>
      </c>
    </row>
    <row r="79" spans="3:9" ht="17.25" customHeight="1">
      <c r="C79" s="250" t="s">
        <v>96</v>
      </c>
      <c r="D79" s="368" t="s">
        <v>97</v>
      </c>
      <c r="E79" s="368"/>
      <c r="F79" s="368"/>
      <c r="G79" s="368"/>
      <c r="H79" s="368"/>
      <c r="I79" s="369"/>
    </row>
    <row r="81" spans="3:8" ht="15">
      <c r="C81" s="82" t="s">
        <v>96</v>
      </c>
      <c r="D81" s="85" t="s">
        <v>105</v>
      </c>
      <c r="E81" s="85"/>
      <c r="F81" s="85"/>
      <c r="G81" s="85"/>
      <c r="H81" s="82"/>
    </row>
    <row r="82" spans="3:8" ht="15">
      <c r="C82" s="82"/>
      <c r="D82" s="80" t="s">
        <v>106</v>
      </c>
      <c r="E82" s="80"/>
      <c r="F82" s="80"/>
      <c r="G82" s="80"/>
      <c r="H82" s="82"/>
    </row>
    <row r="83" spans="3:8" ht="30.75" customHeight="1">
      <c r="C83" s="82"/>
      <c r="D83" s="353" t="s">
        <v>107</v>
      </c>
      <c r="E83" s="353"/>
      <c r="F83" s="353"/>
      <c r="G83" s="353"/>
      <c r="H83" s="353"/>
    </row>
  </sheetData>
  <sheetProtection/>
  <mergeCells count="12">
    <mergeCell ref="C7:I7"/>
    <mergeCell ref="C8:I8"/>
    <mergeCell ref="C9:I9"/>
    <mergeCell ref="C11:C12"/>
    <mergeCell ref="D11:D12"/>
    <mergeCell ref="E11:E12"/>
    <mergeCell ref="G11:G12"/>
    <mergeCell ref="I11:I12"/>
    <mergeCell ref="J11:J12"/>
    <mergeCell ref="D71:I72"/>
    <mergeCell ref="D79:I79"/>
    <mergeCell ref="D83:H8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4"/>
  <sheetViews>
    <sheetView tabSelected="1" zoomScalePageLayoutView="0" workbookViewId="0" topLeftCell="A1">
      <selection activeCell="A1" sqref="A1"/>
    </sheetView>
  </sheetViews>
  <sheetFormatPr defaultColWidth="9.140625" defaultRowHeight="15"/>
  <cols>
    <col min="1" max="1" width="7.28125" style="0" customWidth="1"/>
    <col min="2" max="2" width="46.00390625" style="0" customWidth="1"/>
    <col min="3" max="3" width="23.85156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4.25">
      <c r="A1" s="10"/>
      <c r="G1" s="11"/>
    </row>
    <row r="2" spans="1:8" ht="14.25" customHeight="1">
      <c r="A2" s="348" t="s">
        <v>98</v>
      </c>
      <c r="B2" s="348"/>
      <c r="C2" s="348"/>
      <c r="D2" s="348"/>
      <c r="E2" s="348"/>
      <c r="F2" s="348"/>
      <c r="G2" s="348"/>
      <c r="H2" s="348"/>
    </row>
    <row r="3" spans="1:8" ht="14.25">
      <c r="A3" s="351" t="s">
        <v>1</v>
      </c>
      <c r="B3" s="351"/>
      <c r="C3" s="351"/>
      <c r="D3" s="351"/>
      <c r="E3" s="351"/>
      <c r="F3" s="351"/>
      <c r="G3" s="351"/>
      <c r="H3" s="351"/>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19"/>
      <c r="B6" s="20" t="s">
        <v>10</v>
      </c>
      <c r="C6" s="21"/>
      <c r="D6" s="21"/>
      <c r="E6" s="22"/>
      <c r="F6" s="22"/>
      <c r="G6" s="23"/>
      <c r="H6" s="22"/>
    </row>
    <row r="7" spans="1:8" ht="14.25">
      <c r="A7" s="19">
        <v>1</v>
      </c>
      <c r="B7" s="24" t="s">
        <v>20</v>
      </c>
      <c r="C7" s="21" t="s">
        <v>21</v>
      </c>
      <c r="D7" s="21" t="s">
        <v>22</v>
      </c>
      <c r="E7" s="22">
        <v>299</v>
      </c>
      <c r="F7" s="22">
        <v>3785.5147012</v>
      </c>
      <c r="G7" s="32">
        <v>8.71</v>
      </c>
      <c r="H7" s="32" t="s">
        <v>23</v>
      </c>
    </row>
    <row r="8" spans="1:8" ht="14.25">
      <c r="A8" s="19">
        <v>2</v>
      </c>
      <c r="B8" s="24" t="s">
        <v>24</v>
      </c>
      <c r="C8" s="21" t="s">
        <v>25</v>
      </c>
      <c r="D8" s="21" t="s">
        <v>26</v>
      </c>
      <c r="E8" s="22">
        <v>350</v>
      </c>
      <c r="F8" s="22">
        <v>3502.7328767</v>
      </c>
      <c r="G8" s="32">
        <v>8.06</v>
      </c>
      <c r="H8" s="32">
        <v>14.25</v>
      </c>
    </row>
    <row r="9" spans="1:8" ht="14.25">
      <c r="A9" s="19"/>
      <c r="B9" s="24"/>
      <c r="C9" s="21"/>
      <c r="D9" s="21"/>
      <c r="E9" s="22"/>
      <c r="F9" s="22"/>
      <c r="G9" s="25"/>
      <c r="H9" s="22"/>
    </row>
    <row r="10" spans="1:8" ht="14.25">
      <c r="A10" s="19"/>
      <c r="B10" s="20" t="s">
        <v>11</v>
      </c>
      <c r="C10" s="24"/>
      <c r="D10" s="24"/>
      <c r="E10" s="24"/>
      <c r="F10" s="24"/>
      <c r="G10" s="24"/>
      <c r="H10" s="19"/>
    </row>
    <row r="11" spans="1:8" ht="14.25">
      <c r="A11" s="19">
        <v>3</v>
      </c>
      <c r="B11" s="24" t="s">
        <v>27</v>
      </c>
      <c r="C11" s="21" t="s">
        <v>28</v>
      </c>
      <c r="D11" s="21" t="s">
        <v>29</v>
      </c>
      <c r="E11" s="22">
        <v>650</v>
      </c>
      <c r="F11" s="22">
        <v>5821.6665753</v>
      </c>
      <c r="G11" s="32">
        <v>13.39</v>
      </c>
      <c r="H11" s="32">
        <v>9.09</v>
      </c>
    </row>
    <row r="12" spans="1:8" ht="14.25">
      <c r="A12" s="19">
        <v>4</v>
      </c>
      <c r="B12" s="24" t="s">
        <v>30</v>
      </c>
      <c r="C12" s="21" t="s">
        <v>31</v>
      </c>
      <c r="D12" s="21" t="s">
        <v>32</v>
      </c>
      <c r="E12" s="22">
        <v>261</v>
      </c>
      <c r="F12" s="22">
        <v>2619.7499589</v>
      </c>
      <c r="G12" s="32">
        <v>6.03</v>
      </c>
      <c r="H12" s="32">
        <v>9.09</v>
      </c>
    </row>
    <row r="13" spans="1:8" ht="14.25">
      <c r="A13" s="19">
        <v>5</v>
      </c>
      <c r="B13" s="24" t="s">
        <v>33</v>
      </c>
      <c r="C13" s="21" t="s">
        <v>34</v>
      </c>
      <c r="D13" s="21" t="s">
        <v>35</v>
      </c>
      <c r="E13" s="22">
        <v>120</v>
      </c>
      <c r="F13" s="22">
        <v>1103.555467</v>
      </c>
      <c r="G13" s="32">
        <v>2.54</v>
      </c>
      <c r="H13" s="32">
        <v>10.8</v>
      </c>
    </row>
    <row r="14" spans="1:8" ht="14.25">
      <c r="A14" s="19">
        <v>6</v>
      </c>
      <c r="B14" s="24" t="s">
        <v>30</v>
      </c>
      <c r="C14" s="21" t="s">
        <v>31</v>
      </c>
      <c r="D14" s="21" t="s">
        <v>36</v>
      </c>
      <c r="E14" s="22">
        <v>75</v>
      </c>
      <c r="F14" s="22">
        <v>752.8017124</v>
      </c>
      <c r="G14" s="32">
        <v>1.73</v>
      </c>
      <c r="H14" s="32">
        <v>9.09</v>
      </c>
    </row>
    <row r="15" spans="1:8" ht="14.25">
      <c r="A15" s="19">
        <v>7</v>
      </c>
      <c r="B15" s="24" t="s">
        <v>30</v>
      </c>
      <c r="C15" s="21" t="s">
        <v>31</v>
      </c>
      <c r="D15" s="21" t="s">
        <v>37</v>
      </c>
      <c r="E15" s="22">
        <v>47</v>
      </c>
      <c r="F15" s="22">
        <v>471.7557397</v>
      </c>
      <c r="G15" s="32">
        <v>1.09</v>
      </c>
      <c r="H15" s="32">
        <v>9.09</v>
      </c>
    </row>
    <row r="16" spans="1:8" ht="14.25">
      <c r="A16" s="19">
        <v>8</v>
      </c>
      <c r="B16" s="24" t="s">
        <v>38</v>
      </c>
      <c r="C16" s="21" t="s">
        <v>39</v>
      </c>
      <c r="D16" s="21" t="s">
        <v>40</v>
      </c>
      <c r="E16" s="22">
        <v>21407</v>
      </c>
      <c r="F16" s="22">
        <v>214.9937267</v>
      </c>
      <c r="G16" s="32">
        <v>0.49</v>
      </c>
      <c r="H16" s="32">
        <v>10.5</v>
      </c>
    </row>
    <row r="17" spans="1:8" ht="14.25">
      <c r="A17" s="19"/>
      <c r="B17" s="24"/>
      <c r="C17" s="21"/>
      <c r="D17" s="21"/>
      <c r="E17" s="22"/>
      <c r="F17" s="22"/>
      <c r="G17" s="32"/>
      <c r="H17" s="22"/>
    </row>
    <row r="18" spans="1:8" ht="14.25">
      <c r="A18" s="50"/>
      <c r="B18" s="51" t="s">
        <v>12</v>
      </c>
      <c r="C18" s="52"/>
      <c r="D18" s="52"/>
      <c r="E18" s="53"/>
      <c r="F18" s="53"/>
      <c r="G18" s="54"/>
      <c r="H18" s="53"/>
    </row>
    <row r="19" spans="1:8" ht="14.25">
      <c r="A19" s="50">
        <v>9</v>
      </c>
      <c r="B19" s="55" t="s">
        <v>41</v>
      </c>
      <c r="C19" s="52" t="s">
        <v>42</v>
      </c>
      <c r="D19" s="52" t="s">
        <v>43</v>
      </c>
      <c r="E19" s="53">
        <v>829</v>
      </c>
      <c r="F19" s="53">
        <v>4120.9922982</v>
      </c>
      <c r="G19" s="54">
        <v>9.48</v>
      </c>
      <c r="H19" s="54">
        <v>4.6</v>
      </c>
    </row>
    <row r="20" spans="1:8" ht="14.25">
      <c r="A20" s="50">
        <f>A19+1</f>
        <v>10</v>
      </c>
      <c r="B20" s="55" t="s">
        <v>44</v>
      </c>
      <c r="C20" s="52" t="s">
        <v>42</v>
      </c>
      <c r="D20" s="52" t="s">
        <v>45</v>
      </c>
      <c r="E20" s="53">
        <v>621</v>
      </c>
      <c r="F20" s="53">
        <v>3064.660461</v>
      </c>
      <c r="G20" s="54">
        <v>7.05</v>
      </c>
      <c r="H20" s="54">
        <v>4.1</v>
      </c>
    </row>
    <row r="21" spans="1:8" ht="14.25">
      <c r="A21" s="50">
        <f aca="true" t="shared" si="0" ref="A21:A32">A20+1</f>
        <v>11</v>
      </c>
      <c r="B21" s="55" t="s">
        <v>46</v>
      </c>
      <c r="C21" s="52" t="s">
        <v>42</v>
      </c>
      <c r="D21" s="52" t="s">
        <v>47</v>
      </c>
      <c r="E21" s="53">
        <v>533</v>
      </c>
      <c r="F21" s="53">
        <v>2653.5579624</v>
      </c>
      <c r="G21" s="54">
        <v>6.1</v>
      </c>
      <c r="H21" s="54">
        <v>4.1</v>
      </c>
    </row>
    <row r="22" spans="1:8" ht="14.25">
      <c r="A22" s="50">
        <f t="shared" si="0"/>
        <v>12</v>
      </c>
      <c r="B22" s="55" t="s">
        <v>48</v>
      </c>
      <c r="C22" s="52" t="s">
        <v>49</v>
      </c>
      <c r="D22" s="52" t="s">
        <v>50</v>
      </c>
      <c r="E22" s="53">
        <v>406</v>
      </c>
      <c r="F22" s="53">
        <v>2018.2665224</v>
      </c>
      <c r="G22" s="54">
        <v>4.64</v>
      </c>
      <c r="H22" s="54">
        <v>4.05</v>
      </c>
    </row>
    <row r="23" spans="1:8" ht="14.25">
      <c r="A23" s="50">
        <f t="shared" si="0"/>
        <v>13</v>
      </c>
      <c r="B23" s="55" t="s">
        <v>51</v>
      </c>
      <c r="C23" s="52" t="s">
        <v>52</v>
      </c>
      <c r="D23" s="52" t="s">
        <v>53</v>
      </c>
      <c r="E23" s="53">
        <v>372</v>
      </c>
      <c r="F23" s="53">
        <v>1834.2123229</v>
      </c>
      <c r="G23" s="54">
        <v>4.22</v>
      </c>
      <c r="H23" s="54">
        <v>4.2</v>
      </c>
    </row>
    <row r="24" spans="1:8" ht="14.25">
      <c r="A24" s="50">
        <f t="shared" si="0"/>
        <v>14</v>
      </c>
      <c r="B24" s="55" t="s">
        <v>54</v>
      </c>
      <c r="C24" s="52" t="s">
        <v>49</v>
      </c>
      <c r="D24" s="52" t="s">
        <v>55</v>
      </c>
      <c r="E24" s="53">
        <v>366</v>
      </c>
      <c r="F24" s="53">
        <v>1819.7753552</v>
      </c>
      <c r="G24" s="54">
        <v>4.19</v>
      </c>
      <c r="H24" s="54">
        <v>6</v>
      </c>
    </row>
    <row r="25" spans="1:8" ht="14.25">
      <c r="A25" s="50">
        <f t="shared" si="0"/>
        <v>15</v>
      </c>
      <c r="B25" s="55" t="s">
        <v>56</v>
      </c>
      <c r="C25" s="52" t="s">
        <v>57</v>
      </c>
      <c r="D25" s="52" t="s">
        <v>58</v>
      </c>
      <c r="E25" s="53">
        <v>293</v>
      </c>
      <c r="F25" s="53">
        <v>1436.9341613</v>
      </c>
      <c r="G25" s="54">
        <v>3.31</v>
      </c>
      <c r="H25" s="54">
        <v>4.25</v>
      </c>
    </row>
    <row r="26" spans="1:8" ht="14.25">
      <c r="A26" s="50">
        <f t="shared" si="0"/>
        <v>16</v>
      </c>
      <c r="B26" s="55" t="s">
        <v>44</v>
      </c>
      <c r="C26" s="52" t="s">
        <v>42</v>
      </c>
      <c r="D26" s="52" t="s">
        <v>59</v>
      </c>
      <c r="E26" s="53">
        <v>294</v>
      </c>
      <c r="F26" s="53">
        <v>1435.2913976</v>
      </c>
      <c r="G26" s="54">
        <v>3.3</v>
      </c>
      <c r="H26" s="54">
        <v>4.25</v>
      </c>
    </row>
    <row r="27" spans="1:8" ht="14.25">
      <c r="A27" s="50">
        <f t="shared" si="0"/>
        <v>17</v>
      </c>
      <c r="B27" s="55" t="s">
        <v>56</v>
      </c>
      <c r="C27" s="52" t="s">
        <v>57</v>
      </c>
      <c r="D27" s="52" t="s">
        <v>60</v>
      </c>
      <c r="E27" s="53">
        <v>184</v>
      </c>
      <c r="F27" s="53">
        <v>904.544488</v>
      </c>
      <c r="G27" s="54">
        <v>2.08</v>
      </c>
      <c r="H27" s="54">
        <v>4.35</v>
      </c>
    </row>
    <row r="28" spans="1:8" ht="14.25">
      <c r="A28" s="50">
        <f t="shared" si="0"/>
        <v>18</v>
      </c>
      <c r="B28" s="55" t="s">
        <v>61</v>
      </c>
      <c r="C28" s="52" t="s">
        <v>62</v>
      </c>
      <c r="D28" s="52" t="s">
        <v>63</v>
      </c>
      <c r="E28" s="53">
        <v>178</v>
      </c>
      <c r="F28" s="53">
        <v>885.7767626</v>
      </c>
      <c r="G28" s="54">
        <v>2.04</v>
      </c>
      <c r="H28" s="54">
        <v>4.3</v>
      </c>
    </row>
    <row r="29" spans="1:8" ht="14.25">
      <c r="A29" s="50">
        <f t="shared" si="0"/>
        <v>19</v>
      </c>
      <c r="B29" s="55" t="s">
        <v>46</v>
      </c>
      <c r="C29" s="52" t="s">
        <v>42</v>
      </c>
      <c r="D29" s="52" t="s">
        <v>64</v>
      </c>
      <c r="E29" s="53">
        <v>162</v>
      </c>
      <c r="F29" s="53">
        <v>795.4718937</v>
      </c>
      <c r="G29" s="54">
        <v>1.83</v>
      </c>
      <c r="H29" s="54">
        <v>4.15</v>
      </c>
    </row>
    <row r="30" spans="1:8" ht="14.25">
      <c r="A30" s="50">
        <f t="shared" si="0"/>
        <v>20</v>
      </c>
      <c r="B30" s="55" t="s">
        <v>51</v>
      </c>
      <c r="C30" s="52" t="s">
        <v>57</v>
      </c>
      <c r="D30" s="52" t="s">
        <v>65</v>
      </c>
      <c r="E30" s="53">
        <v>161</v>
      </c>
      <c r="F30" s="53">
        <v>792.2383753</v>
      </c>
      <c r="G30" s="54">
        <v>1.82</v>
      </c>
      <c r="H30" s="54">
        <v>4.25</v>
      </c>
    </row>
    <row r="31" spans="1:8" ht="14.25">
      <c r="A31" s="50">
        <f t="shared" si="0"/>
        <v>21</v>
      </c>
      <c r="B31" s="55" t="s">
        <v>61</v>
      </c>
      <c r="C31" s="52" t="s">
        <v>62</v>
      </c>
      <c r="D31" s="52" t="s">
        <v>66</v>
      </c>
      <c r="E31" s="53">
        <v>147</v>
      </c>
      <c r="F31" s="53">
        <v>730.2181765</v>
      </c>
      <c r="G31" s="54">
        <v>1.68</v>
      </c>
      <c r="H31" s="54">
        <v>4.3</v>
      </c>
    </row>
    <row r="32" spans="1:8" ht="14.25">
      <c r="A32" s="50">
        <f t="shared" si="0"/>
        <v>22</v>
      </c>
      <c r="B32" s="55" t="s">
        <v>48</v>
      </c>
      <c r="C32" s="52" t="s">
        <v>49</v>
      </c>
      <c r="D32" s="52" t="s">
        <v>67</v>
      </c>
      <c r="E32" s="53">
        <v>123</v>
      </c>
      <c r="F32" s="53">
        <v>606.8217972</v>
      </c>
      <c r="G32" s="54">
        <v>1.4</v>
      </c>
      <c r="H32" s="54">
        <v>4.2</v>
      </c>
    </row>
    <row r="33" spans="1:8" ht="14.25">
      <c r="A33" s="19"/>
      <c r="B33" s="24"/>
      <c r="C33" s="21"/>
      <c r="D33" s="21"/>
      <c r="E33" s="22"/>
      <c r="F33" s="22"/>
      <c r="G33" s="32"/>
      <c r="H33" s="22"/>
    </row>
    <row r="34" spans="1:8" ht="14.25">
      <c r="A34" s="19"/>
      <c r="B34" s="20"/>
      <c r="C34" s="21"/>
      <c r="D34" s="21"/>
      <c r="E34" s="22"/>
      <c r="F34" s="22"/>
      <c r="G34" s="32"/>
      <c r="H34" s="22"/>
    </row>
    <row r="35" spans="1:8" ht="14.25">
      <c r="A35" s="35"/>
      <c r="B35" s="36" t="s">
        <v>14</v>
      </c>
      <c r="C35" s="37"/>
      <c r="D35" s="37"/>
      <c r="E35" s="38"/>
      <c r="F35" s="38">
        <v>41371.532732199994</v>
      </c>
      <c r="G35" s="39">
        <v>95.18</v>
      </c>
      <c r="H35" s="38"/>
    </row>
    <row r="36" spans="1:8" ht="14.25">
      <c r="A36" s="14"/>
      <c r="B36" s="20" t="s">
        <v>15</v>
      </c>
      <c r="C36" s="15"/>
      <c r="D36" s="15"/>
      <c r="E36" s="16"/>
      <c r="F36" s="17"/>
      <c r="G36" s="18"/>
      <c r="H36" s="17"/>
    </row>
    <row r="37" spans="1:8" ht="14.25">
      <c r="A37" s="19"/>
      <c r="B37" s="24" t="s">
        <v>15</v>
      </c>
      <c r="C37" s="21"/>
      <c r="D37" s="21"/>
      <c r="E37" s="22"/>
      <c r="F37" s="22">
        <v>296.2252738</v>
      </c>
      <c r="G37" s="32">
        <v>0.68</v>
      </c>
      <c r="H37" s="56">
        <v>0.0325</v>
      </c>
    </row>
    <row r="38" spans="1:8" ht="14.25">
      <c r="A38" s="35"/>
      <c r="B38" s="36" t="s">
        <v>14</v>
      </c>
      <c r="C38" s="37"/>
      <c r="D38" s="37"/>
      <c r="E38" s="44"/>
      <c r="F38" s="38">
        <v>296.225</v>
      </c>
      <c r="G38" s="39">
        <v>0.68</v>
      </c>
      <c r="H38" s="38"/>
    </row>
    <row r="39" spans="1:8" ht="14.25">
      <c r="A39" s="26"/>
      <c r="B39" s="29" t="s">
        <v>16</v>
      </c>
      <c r="C39" s="27"/>
      <c r="D39" s="27"/>
      <c r="E39" s="28"/>
      <c r="F39" s="30"/>
      <c r="G39" s="31"/>
      <c r="H39" s="30"/>
    </row>
    <row r="40" spans="1:8" ht="14.25">
      <c r="A40" s="26"/>
      <c r="B40" s="29" t="s">
        <v>17</v>
      </c>
      <c r="C40" s="27"/>
      <c r="D40" s="27"/>
      <c r="E40" s="28"/>
      <c r="F40" s="22">
        <v>1803.626148300008</v>
      </c>
      <c r="G40" s="32">
        <v>4.140000000000007</v>
      </c>
      <c r="H40" s="22"/>
    </row>
    <row r="41" spans="1:8" ht="14.25">
      <c r="A41" s="35"/>
      <c r="B41" s="45" t="s">
        <v>14</v>
      </c>
      <c r="C41" s="37"/>
      <c r="D41" s="37"/>
      <c r="E41" s="44"/>
      <c r="F41" s="38">
        <v>1803.626148300008</v>
      </c>
      <c r="G41" s="39">
        <v>4.140000000000007</v>
      </c>
      <c r="H41" s="38"/>
    </row>
    <row r="42" spans="1:8" ht="14.25">
      <c r="A42" s="46"/>
      <c r="B42" s="48" t="s">
        <v>18</v>
      </c>
      <c r="C42" s="47"/>
      <c r="D42" s="47"/>
      <c r="E42" s="47"/>
      <c r="F42" s="33">
        <v>43471.384</v>
      </c>
      <c r="G42" s="34" t="s">
        <v>19</v>
      </c>
      <c r="H42" s="33"/>
    </row>
    <row r="44" spans="1:7" ht="28.5" customHeight="1">
      <c r="A44" s="57" t="s">
        <v>96</v>
      </c>
      <c r="B44" s="349" t="s">
        <v>97</v>
      </c>
      <c r="C44" s="349"/>
      <c r="D44" s="349"/>
      <c r="E44" s="349"/>
      <c r="F44" s="349"/>
      <c r="G44" s="350"/>
    </row>
  </sheetData>
  <sheetProtection/>
  <mergeCells count="3">
    <mergeCell ref="A2:H2"/>
    <mergeCell ref="B44:G44"/>
    <mergeCell ref="A3:H3"/>
  </mergeCells>
  <conditionalFormatting sqref="C35:D35 C38:E41 F39 H39">
    <cfRule type="cellIs" priority="1" dxfId="26" operator="lessThan" stopIfTrue="1">
      <formula>0</formula>
    </cfRule>
  </conditionalFormatting>
  <conditionalFormatting sqref="G39">
    <cfRule type="cellIs" priority="2" dxfId="26" operator="lessThan" stopIfTrue="1">
      <formula>0</formula>
    </cfRule>
  </conditionalFormatting>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140625" defaultRowHeight="15"/>
  <cols>
    <col min="1" max="1" width="39.140625" style="82" bestFit="1" customWidth="1"/>
    <col min="2" max="2" width="15.8515625" style="82" bestFit="1" customWidth="1"/>
    <col min="3" max="16384" width="8.7109375" style="82" customWidth="1"/>
  </cols>
  <sheetData>
    <row r="1" spans="1:2" ht="15.75" customHeight="1">
      <c r="A1" s="86" t="s">
        <v>108</v>
      </c>
      <c r="B1" s="87" t="s">
        <v>109</v>
      </c>
    </row>
    <row r="2" spans="1:2" ht="14.25">
      <c r="A2" s="88" t="s">
        <v>110</v>
      </c>
      <c r="B2" s="89">
        <v>3977252466.28</v>
      </c>
    </row>
    <row r="3" spans="1:2" ht="14.25">
      <c r="A3" s="88" t="s">
        <v>111</v>
      </c>
      <c r="B3" s="89">
        <v>879201879.27</v>
      </c>
    </row>
    <row r="4" spans="1:2" ht="14.25">
      <c r="A4" s="88" t="s">
        <v>112</v>
      </c>
      <c r="B4" s="89">
        <v>2234152780.06</v>
      </c>
    </row>
    <row r="5" spans="1:2" ht="14.25">
      <c r="A5" s="88" t="s">
        <v>113</v>
      </c>
      <c r="B5" s="89">
        <v>2096260493.21</v>
      </c>
    </row>
    <row r="6" spans="1:2" ht="14.25">
      <c r="A6" s="88" t="s">
        <v>114</v>
      </c>
      <c r="B6" s="89">
        <v>1586364001.76</v>
      </c>
    </row>
    <row r="7" spans="1:2" ht="14.25">
      <c r="A7" s="88" t="s">
        <v>115</v>
      </c>
      <c r="B7" s="89">
        <v>1875269917.2</v>
      </c>
    </row>
    <row r="8" spans="1:2" ht="14.25">
      <c r="A8" s="88" t="s">
        <v>116</v>
      </c>
      <c r="B8" s="89">
        <v>12648501537.78</v>
      </c>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5"/>
  <cols>
    <col min="1" max="1" width="128.7109375" style="82" bestFit="1" customWidth="1"/>
    <col min="2" max="16384" width="8.7109375" style="82" customWidth="1"/>
  </cols>
  <sheetData>
    <row r="1" ht="14.25">
      <c r="A1" s="90" t="s">
        <v>117</v>
      </c>
    </row>
    <row r="2" ht="14.25">
      <c r="A2" s="82" t="s">
        <v>118</v>
      </c>
    </row>
    <row r="3" ht="14.25">
      <c r="A3" s="82" t="s">
        <v>119</v>
      </c>
    </row>
    <row r="5" ht="14.25">
      <c r="A5" s="90" t="s">
        <v>120</v>
      </c>
    </row>
    <row r="6" ht="14.25">
      <c r="A6" s="82" t="s">
        <v>118</v>
      </c>
    </row>
    <row r="7" ht="14.25">
      <c r="A7" s="82" t="s">
        <v>119</v>
      </c>
    </row>
    <row r="9" ht="14.25">
      <c r="A9" s="90" t="s">
        <v>121</v>
      </c>
    </row>
    <row r="10" ht="14.25">
      <c r="A10" s="82" t="s">
        <v>118</v>
      </c>
    </row>
    <row r="11" ht="14.25">
      <c r="A11" s="82" t="s">
        <v>119</v>
      </c>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5:F98"/>
  <sheetViews>
    <sheetView zoomScalePageLayoutView="0" workbookViewId="0" topLeftCell="A1">
      <selection activeCell="A1" sqref="A1"/>
    </sheetView>
  </sheetViews>
  <sheetFormatPr defaultColWidth="9.140625" defaultRowHeight="15"/>
  <cols>
    <col min="1" max="1" width="7.421875" style="82" bestFit="1" customWidth="1"/>
    <col min="2" max="2" width="48.00390625" style="82" bestFit="1" customWidth="1"/>
    <col min="3" max="3" width="15.140625" style="82" bestFit="1" customWidth="1"/>
    <col min="4" max="4" width="9.00390625" style="82" bestFit="1" customWidth="1"/>
    <col min="5" max="5" width="25.00390625" style="82" customWidth="1"/>
    <col min="6" max="6" width="19.7109375" style="82" customWidth="1"/>
    <col min="7" max="16384" width="8.7109375" style="82" customWidth="1"/>
  </cols>
  <sheetData>
    <row r="1" ht="15"/>
    <row r="2" ht="15"/>
    <row r="3" ht="15"/>
    <row r="4" ht="15"/>
    <row r="5" spans="1:6" ht="15.75" customHeight="1">
      <c r="A5" s="378" t="s">
        <v>122</v>
      </c>
      <c r="B5" s="378"/>
      <c r="C5" s="378"/>
      <c r="D5" s="378"/>
      <c r="E5" s="378"/>
      <c r="F5" s="378"/>
    </row>
    <row r="6" spans="1:6" ht="15.75" customHeight="1">
      <c r="A6" s="91"/>
      <c r="B6" s="91"/>
      <c r="C6" s="91"/>
      <c r="D6" s="91"/>
      <c r="E6" s="91"/>
      <c r="F6" s="91"/>
    </row>
    <row r="7" spans="1:6" ht="15.75" customHeight="1">
      <c r="A7" s="379" t="s">
        <v>123</v>
      </c>
      <c r="B7" s="379"/>
      <c r="C7" s="379"/>
      <c r="D7" s="379"/>
      <c r="E7" s="379"/>
      <c r="F7" s="379"/>
    </row>
    <row r="8" spans="1:6" ht="15.75" customHeight="1">
      <c r="A8" s="92"/>
      <c r="B8" s="92"/>
      <c r="C8" s="92"/>
      <c r="D8" s="92"/>
      <c r="E8" s="92"/>
      <c r="F8" s="92"/>
    </row>
    <row r="9" spans="1:6" ht="14.25">
      <c r="A9" s="380" t="s">
        <v>110</v>
      </c>
      <c r="B9" s="381"/>
      <c r="C9" s="381"/>
      <c r="D9" s="381"/>
      <c r="E9" s="381"/>
      <c r="F9" s="382"/>
    </row>
    <row r="10" spans="1:6" ht="27" customHeight="1">
      <c r="A10" s="383" t="s">
        <v>2</v>
      </c>
      <c r="B10" s="385" t="s">
        <v>124</v>
      </c>
      <c r="C10" s="385" t="s">
        <v>5</v>
      </c>
      <c r="D10" s="385" t="s">
        <v>6</v>
      </c>
      <c r="E10" s="93" t="s">
        <v>125</v>
      </c>
      <c r="F10" s="387" t="s">
        <v>126</v>
      </c>
    </row>
    <row r="11" spans="1:6" ht="21.75" customHeight="1">
      <c r="A11" s="384"/>
      <c r="B11" s="386"/>
      <c r="C11" s="386"/>
      <c r="D11" s="386"/>
      <c r="E11" s="93" t="s">
        <v>127</v>
      </c>
      <c r="F11" s="388"/>
    </row>
    <row r="12" spans="1:6" ht="14.25">
      <c r="A12" s="94"/>
      <c r="B12" s="94" t="s">
        <v>128</v>
      </c>
      <c r="C12" s="94"/>
      <c r="D12" s="95"/>
      <c r="E12" s="96"/>
      <c r="F12" s="97"/>
    </row>
    <row r="13" spans="1:6" ht="14.25">
      <c r="A13" s="94">
        <v>1</v>
      </c>
      <c r="B13" s="98" t="s">
        <v>41</v>
      </c>
      <c r="C13" s="98" t="s">
        <v>43</v>
      </c>
      <c r="D13" s="98">
        <v>829</v>
      </c>
      <c r="E13" s="99">
        <v>4128.6543307</v>
      </c>
      <c r="F13" s="100">
        <v>0.10380669</v>
      </c>
    </row>
    <row r="14" spans="1:6" ht="14.25">
      <c r="A14" s="94">
        <v>2</v>
      </c>
      <c r="B14" s="98" t="s">
        <v>44</v>
      </c>
      <c r="C14" s="98" t="s">
        <v>45</v>
      </c>
      <c r="D14" s="98">
        <v>621</v>
      </c>
      <c r="E14" s="99">
        <v>3069.7883685</v>
      </c>
      <c r="F14" s="100">
        <v>0.07718364</v>
      </c>
    </row>
    <row r="15" spans="1:6" ht="14.25">
      <c r="A15" s="94">
        <v>3</v>
      </c>
      <c r="B15" s="98" t="s">
        <v>46</v>
      </c>
      <c r="C15" s="98" t="s">
        <v>47</v>
      </c>
      <c r="D15" s="98">
        <v>533</v>
      </c>
      <c r="E15" s="99">
        <v>2657.9587461</v>
      </c>
      <c r="F15" s="100">
        <v>0.06682902</v>
      </c>
    </row>
    <row r="16" spans="1:6" ht="14.25">
      <c r="A16" s="94">
        <v>4</v>
      </c>
      <c r="B16" s="98" t="s">
        <v>48</v>
      </c>
      <c r="C16" s="98" t="s">
        <v>50</v>
      </c>
      <c r="D16" s="98">
        <v>406</v>
      </c>
      <c r="E16" s="99">
        <v>2021.587318</v>
      </c>
      <c r="F16" s="100">
        <v>0.05082874</v>
      </c>
    </row>
    <row r="17" spans="1:6" ht="14.25">
      <c r="A17" s="94">
        <v>5</v>
      </c>
      <c r="B17" s="98" t="s">
        <v>51</v>
      </c>
      <c r="C17" s="98" t="s">
        <v>53</v>
      </c>
      <c r="D17" s="98">
        <v>372</v>
      </c>
      <c r="E17" s="99">
        <v>1837.3571615</v>
      </c>
      <c r="F17" s="100">
        <v>0.04619664</v>
      </c>
    </row>
    <row r="18" spans="1:6" ht="14.25">
      <c r="A18" s="94">
        <v>6</v>
      </c>
      <c r="B18" s="98" t="s">
        <v>54</v>
      </c>
      <c r="C18" s="98" t="s">
        <v>55</v>
      </c>
      <c r="D18" s="98">
        <v>366</v>
      </c>
      <c r="E18" s="99">
        <v>1824.1573459</v>
      </c>
      <c r="F18" s="100">
        <v>0.04586476</v>
      </c>
    </row>
    <row r="19" spans="1:6" ht="14.25">
      <c r="A19" s="94">
        <v>7</v>
      </c>
      <c r="B19" s="98" t="s">
        <v>56</v>
      </c>
      <c r="C19" s="98" t="s">
        <v>58</v>
      </c>
      <c r="D19" s="98">
        <v>293</v>
      </c>
      <c r="E19" s="99">
        <v>1439.4400398</v>
      </c>
      <c r="F19" s="100">
        <v>0.03619182</v>
      </c>
    </row>
    <row r="20" spans="1:6" ht="14.25">
      <c r="A20" s="94">
        <v>8</v>
      </c>
      <c r="B20" s="98" t="s">
        <v>44</v>
      </c>
      <c r="C20" s="98" t="s">
        <v>59</v>
      </c>
      <c r="D20" s="98">
        <v>294</v>
      </c>
      <c r="E20" s="99">
        <v>1437.7944219</v>
      </c>
      <c r="F20" s="100">
        <v>0.03615044</v>
      </c>
    </row>
    <row r="21" spans="1:6" ht="14.25">
      <c r="A21" s="94">
        <v>9</v>
      </c>
      <c r="B21" s="98" t="s">
        <v>56</v>
      </c>
      <c r="C21" s="98" t="s">
        <v>60</v>
      </c>
      <c r="D21" s="98">
        <v>184</v>
      </c>
      <c r="E21" s="99">
        <v>906.1544371</v>
      </c>
      <c r="F21" s="100">
        <v>0.02278343</v>
      </c>
    </row>
    <row r="22" spans="1:6" ht="14.25">
      <c r="A22" s="94">
        <v>10</v>
      </c>
      <c r="B22" s="98" t="s">
        <v>61</v>
      </c>
      <c r="C22" s="98" t="s">
        <v>63</v>
      </c>
      <c r="D22" s="98">
        <v>178</v>
      </c>
      <c r="E22" s="99">
        <v>887.3218495</v>
      </c>
      <c r="F22" s="100">
        <v>0.02230992</v>
      </c>
    </row>
    <row r="23" spans="1:6" ht="14.25">
      <c r="A23" s="94">
        <v>11</v>
      </c>
      <c r="B23" s="98" t="s">
        <v>46</v>
      </c>
      <c r="C23" s="98" t="s">
        <v>64</v>
      </c>
      <c r="D23" s="98">
        <v>162</v>
      </c>
      <c r="E23" s="99">
        <v>796.825444</v>
      </c>
      <c r="F23" s="100">
        <v>0.02003457</v>
      </c>
    </row>
    <row r="24" spans="1:6" ht="14.25">
      <c r="A24" s="94">
        <v>12</v>
      </c>
      <c r="B24" s="98" t="s">
        <v>51</v>
      </c>
      <c r="C24" s="98" t="s">
        <v>65</v>
      </c>
      <c r="D24" s="98">
        <v>161</v>
      </c>
      <c r="E24" s="99">
        <v>793.615529</v>
      </c>
      <c r="F24" s="100">
        <v>0.01995386</v>
      </c>
    </row>
    <row r="25" spans="1:6" ht="14.25">
      <c r="A25" s="94">
        <v>13</v>
      </c>
      <c r="B25" s="98" t="s">
        <v>61</v>
      </c>
      <c r="C25" s="98" t="s">
        <v>66</v>
      </c>
      <c r="D25" s="98">
        <v>147</v>
      </c>
      <c r="E25" s="99">
        <v>731.4990221</v>
      </c>
      <c r="F25" s="100">
        <v>0.01839207</v>
      </c>
    </row>
    <row r="26" spans="1:6" ht="14.25">
      <c r="A26" s="94">
        <v>14</v>
      </c>
      <c r="B26" s="98" t="s">
        <v>48</v>
      </c>
      <c r="C26" s="98" t="s">
        <v>67</v>
      </c>
      <c r="D26" s="98">
        <v>123</v>
      </c>
      <c r="E26" s="99">
        <v>607.8613993</v>
      </c>
      <c r="F26" s="100">
        <v>0.01528345</v>
      </c>
    </row>
    <row r="27" spans="1:6" ht="14.25">
      <c r="A27" s="94"/>
      <c r="B27" s="94" t="s">
        <v>129</v>
      </c>
      <c r="C27" s="94"/>
      <c r="D27" s="95"/>
      <c r="E27" s="96"/>
      <c r="F27" s="97"/>
    </row>
    <row r="28" spans="1:6" ht="14.25">
      <c r="A28" s="94">
        <v>15</v>
      </c>
      <c r="B28" s="98" t="s">
        <v>24</v>
      </c>
      <c r="C28" s="98" t="s">
        <v>26</v>
      </c>
      <c r="D28" s="98">
        <v>350</v>
      </c>
      <c r="E28" s="99">
        <v>3000</v>
      </c>
      <c r="F28" s="100">
        <v>0.07542896</v>
      </c>
    </row>
    <row r="29" spans="1:6" ht="14.25">
      <c r="A29" s="94"/>
      <c r="B29" s="94" t="s">
        <v>130</v>
      </c>
      <c r="C29" s="94"/>
      <c r="D29" s="95"/>
      <c r="E29" s="96"/>
      <c r="F29" s="97"/>
    </row>
    <row r="30" spans="1:6" ht="14.25">
      <c r="A30" s="94">
        <v>16</v>
      </c>
      <c r="B30" s="98" t="s">
        <v>27</v>
      </c>
      <c r="C30" s="98" t="s">
        <v>29</v>
      </c>
      <c r="D30" s="98">
        <v>650</v>
      </c>
      <c r="E30" s="99">
        <v>5699.9999998</v>
      </c>
      <c r="F30" s="100">
        <v>0.14331502</v>
      </c>
    </row>
    <row r="31" spans="1:6" ht="14.25">
      <c r="A31" s="94">
        <v>17</v>
      </c>
      <c r="B31" s="98" t="s">
        <v>30</v>
      </c>
      <c r="C31" s="98" t="s">
        <v>32</v>
      </c>
      <c r="D31" s="98">
        <v>261</v>
      </c>
      <c r="E31" s="99">
        <v>2610</v>
      </c>
      <c r="F31" s="100">
        <v>0.06562319</v>
      </c>
    </row>
    <row r="32" spans="1:6" ht="14.25">
      <c r="A32" s="94">
        <v>18</v>
      </c>
      <c r="B32" s="98" t="s">
        <v>33</v>
      </c>
      <c r="C32" s="98" t="s">
        <v>35</v>
      </c>
      <c r="D32" s="98">
        <v>120</v>
      </c>
      <c r="E32" s="99">
        <v>998.69706</v>
      </c>
      <c r="F32" s="100">
        <v>0.02511023</v>
      </c>
    </row>
    <row r="33" spans="1:6" ht="14.25">
      <c r="A33" s="94">
        <v>19</v>
      </c>
      <c r="B33" s="98" t="s">
        <v>30</v>
      </c>
      <c r="C33" s="98" t="s">
        <v>36</v>
      </c>
      <c r="D33" s="98">
        <v>75</v>
      </c>
      <c r="E33" s="99">
        <v>750</v>
      </c>
      <c r="F33" s="100">
        <v>0.01885724</v>
      </c>
    </row>
    <row r="34" spans="1:6" ht="14.25">
      <c r="A34" s="94">
        <v>20</v>
      </c>
      <c r="B34" s="98" t="s">
        <v>30</v>
      </c>
      <c r="C34" s="98" t="s">
        <v>37</v>
      </c>
      <c r="D34" s="98">
        <v>47</v>
      </c>
      <c r="E34" s="99">
        <v>470</v>
      </c>
      <c r="F34" s="100">
        <v>0.0118172</v>
      </c>
    </row>
    <row r="35" spans="1:6" ht="14.25">
      <c r="A35" s="94">
        <v>21</v>
      </c>
      <c r="B35" s="98" t="s">
        <v>38</v>
      </c>
      <c r="C35" s="98" t="s">
        <v>40</v>
      </c>
      <c r="D35" s="98">
        <v>21407</v>
      </c>
      <c r="E35" s="99">
        <v>186.63</v>
      </c>
      <c r="F35" s="100">
        <v>0.00469244</v>
      </c>
    </row>
    <row r="36" spans="1:6" ht="14.25">
      <c r="A36" s="94"/>
      <c r="B36" s="101" t="s">
        <v>14</v>
      </c>
      <c r="C36" s="101"/>
      <c r="D36" s="101"/>
      <c r="E36" s="102">
        <v>36855.342</v>
      </c>
      <c r="F36" s="103">
        <v>0.9267</v>
      </c>
    </row>
    <row r="37" spans="1:6" ht="14.25">
      <c r="A37" s="94"/>
      <c r="B37" s="94" t="s">
        <v>131</v>
      </c>
      <c r="C37" s="104"/>
      <c r="D37" s="95"/>
      <c r="E37" s="96">
        <v>2917.1821896000038</v>
      </c>
      <c r="F37" s="97">
        <v>0.0733</v>
      </c>
    </row>
    <row r="38" spans="1:6" ht="14.25">
      <c r="A38" s="94"/>
      <c r="B38" s="101" t="s">
        <v>14</v>
      </c>
      <c r="C38" s="101"/>
      <c r="D38" s="101"/>
      <c r="E38" s="102">
        <v>39772.5246628</v>
      </c>
      <c r="F38" s="105">
        <v>1</v>
      </c>
    </row>
    <row r="39" spans="1:6" ht="14.25">
      <c r="A39" s="94"/>
      <c r="B39" s="106"/>
      <c r="C39" s="94"/>
      <c r="D39" s="95"/>
      <c r="E39" s="94"/>
      <c r="F39" s="107"/>
    </row>
    <row r="41" spans="1:6" ht="14.25">
      <c r="A41" s="380" t="s">
        <v>114</v>
      </c>
      <c r="B41" s="381"/>
      <c r="C41" s="381"/>
      <c r="D41" s="381"/>
      <c r="E41" s="381"/>
      <c r="F41" s="382"/>
    </row>
    <row r="42" spans="1:6" ht="27" customHeight="1">
      <c r="A42" s="383" t="s">
        <v>2</v>
      </c>
      <c r="B42" s="385" t="s">
        <v>124</v>
      </c>
      <c r="C42" s="385" t="s">
        <v>5</v>
      </c>
      <c r="D42" s="385" t="s">
        <v>6</v>
      </c>
      <c r="E42" s="93" t="s">
        <v>125</v>
      </c>
      <c r="F42" s="387" t="s">
        <v>126</v>
      </c>
    </row>
    <row r="43" spans="1:6" ht="21.75" customHeight="1">
      <c r="A43" s="384"/>
      <c r="B43" s="386"/>
      <c r="C43" s="386"/>
      <c r="D43" s="386"/>
      <c r="E43" s="93" t="s">
        <v>127</v>
      </c>
      <c r="F43" s="388"/>
    </row>
    <row r="44" spans="1:6" ht="14.25">
      <c r="A44" s="94"/>
      <c r="B44" s="94" t="s">
        <v>128</v>
      </c>
      <c r="C44" s="94"/>
      <c r="D44" s="95"/>
      <c r="E44" s="96"/>
      <c r="F44" s="97"/>
    </row>
    <row r="45" spans="1:6" ht="14.25">
      <c r="A45" s="94">
        <v>1</v>
      </c>
      <c r="B45" s="98" t="s">
        <v>51</v>
      </c>
      <c r="C45" s="98" t="s">
        <v>65</v>
      </c>
      <c r="D45" s="98">
        <v>420</v>
      </c>
      <c r="E45" s="99">
        <v>2070.30138</v>
      </c>
      <c r="F45" s="100">
        <v>0.13050607</v>
      </c>
    </row>
    <row r="46" spans="1:6" ht="14.25">
      <c r="A46" s="94">
        <v>2</v>
      </c>
      <c r="B46" s="98" t="s">
        <v>56</v>
      </c>
      <c r="C46" s="98" t="s">
        <v>60</v>
      </c>
      <c r="D46" s="98">
        <v>389</v>
      </c>
      <c r="E46" s="99">
        <v>1915.7286741</v>
      </c>
      <c r="F46" s="100">
        <v>0.12076224</v>
      </c>
    </row>
    <row r="47" spans="1:6" ht="14.25">
      <c r="A47" s="94">
        <v>3</v>
      </c>
      <c r="B47" s="98" t="s">
        <v>44</v>
      </c>
      <c r="C47" s="98" t="s">
        <v>45</v>
      </c>
      <c r="D47" s="98">
        <v>362</v>
      </c>
      <c r="E47" s="99">
        <v>1789.474057</v>
      </c>
      <c r="F47" s="100">
        <v>0.1128035</v>
      </c>
    </row>
    <row r="48" spans="1:6" ht="14.25">
      <c r="A48" s="94">
        <v>4</v>
      </c>
      <c r="B48" s="98" t="s">
        <v>41</v>
      </c>
      <c r="C48" s="98" t="s">
        <v>43</v>
      </c>
      <c r="D48" s="98">
        <v>217</v>
      </c>
      <c r="E48" s="99">
        <v>1080.7213387</v>
      </c>
      <c r="F48" s="100">
        <v>0.06812568</v>
      </c>
    </row>
    <row r="49" spans="1:6" ht="14.25">
      <c r="A49" s="94">
        <v>5</v>
      </c>
      <c r="B49" s="98" t="s">
        <v>51</v>
      </c>
      <c r="C49" s="98" t="s">
        <v>53</v>
      </c>
      <c r="D49" s="98">
        <v>218</v>
      </c>
      <c r="E49" s="99">
        <v>1076.7308097</v>
      </c>
      <c r="F49" s="100">
        <v>0.06787413</v>
      </c>
    </row>
    <row r="50" spans="1:6" ht="14.25">
      <c r="A50" s="94">
        <v>6</v>
      </c>
      <c r="B50" s="98" t="s">
        <v>48</v>
      </c>
      <c r="C50" s="98" t="s">
        <v>50</v>
      </c>
      <c r="D50" s="98">
        <v>198</v>
      </c>
      <c r="E50" s="99">
        <v>985.8972634</v>
      </c>
      <c r="F50" s="100">
        <v>0.06214824</v>
      </c>
    </row>
    <row r="51" spans="1:6" ht="14.25">
      <c r="A51" s="94">
        <v>7</v>
      </c>
      <c r="B51" s="98" t="s">
        <v>54</v>
      </c>
      <c r="C51" s="98" t="s">
        <v>55</v>
      </c>
      <c r="D51" s="98">
        <v>170</v>
      </c>
      <c r="E51" s="99">
        <v>847.2861989</v>
      </c>
      <c r="F51" s="100">
        <v>0.05341058</v>
      </c>
    </row>
    <row r="52" spans="1:6" ht="14.25">
      <c r="A52" s="94">
        <v>8</v>
      </c>
      <c r="B52" s="98" t="s">
        <v>46</v>
      </c>
      <c r="C52" s="98" t="s">
        <v>64</v>
      </c>
      <c r="D52" s="98">
        <v>114</v>
      </c>
      <c r="E52" s="99">
        <v>560.7290161</v>
      </c>
      <c r="F52" s="100">
        <v>0.03534681</v>
      </c>
    </row>
    <row r="53" spans="1:6" ht="14.25">
      <c r="A53" s="94">
        <v>9</v>
      </c>
      <c r="B53" s="98" t="s">
        <v>48</v>
      </c>
      <c r="C53" s="98" t="s">
        <v>67</v>
      </c>
      <c r="D53" s="98">
        <v>111</v>
      </c>
      <c r="E53" s="99">
        <v>548.5578481</v>
      </c>
      <c r="F53" s="100">
        <v>0.03457957</v>
      </c>
    </row>
    <row r="54" spans="1:6" ht="14.25">
      <c r="A54" s="94">
        <v>10</v>
      </c>
      <c r="B54" s="98" t="s">
        <v>61</v>
      </c>
      <c r="C54" s="98" t="s">
        <v>66</v>
      </c>
      <c r="D54" s="98">
        <v>101</v>
      </c>
      <c r="E54" s="99">
        <v>502.5945662</v>
      </c>
      <c r="F54" s="100">
        <v>0.03168217</v>
      </c>
    </row>
    <row r="55" spans="1:6" ht="14.25">
      <c r="A55" s="94">
        <v>11</v>
      </c>
      <c r="B55" s="98" t="s">
        <v>46</v>
      </c>
      <c r="C55" s="98" t="s">
        <v>47</v>
      </c>
      <c r="D55" s="98">
        <v>98</v>
      </c>
      <c r="E55" s="99">
        <v>488.7053604</v>
      </c>
      <c r="F55" s="100">
        <v>0.03080663</v>
      </c>
    </row>
    <row r="56" spans="1:6" ht="14.25">
      <c r="A56" s="94">
        <v>12</v>
      </c>
      <c r="B56" s="98" t="s">
        <v>56</v>
      </c>
      <c r="C56" s="98" t="s">
        <v>58</v>
      </c>
      <c r="D56" s="98">
        <v>55</v>
      </c>
      <c r="E56" s="99">
        <v>270.2020552</v>
      </c>
      <c r="F56" s="100">
        <v>0.01703279</v>
      </c>
    </row>
    <row r="57" spans="1:6" ht="14.25">
      <c r="A57" s="94">
        <v>13</v>
      </c>
      <c r="B57" s="98" t="s">
        <v>44</v>
      </c>
      <c r="C57" s="98" t="s">
        <v>59</v>
      </c>
      <c r="D57" s="98">
        <v>54</v>
      </c>
      <c r="E57" s="99">
        <v>264.0846897</v>
      </c>
      <c r="F57" s="100">
        <v>0.01664717</v>
      </c>
    </row>
    <row r="58" spans="1:6" ht="14.25">
      <c r="A58" s="94">
        <v>14</v>
      </c>
      <c r="B58" s="98" t="s">
        <v>61</v>
      </c>
      <c r="C58" s="98" t="s">
        <v>63</v>
      </c>
      <c r="D58" s="98">
        <v>32</v>
      </c>
      <c r="E58" s="99">
        <v>159.5185347</v>
      </c>
      <c r="F58" s="100">
        <v>0.01005561</v>
      </c>
    </row>
    <row r="59" spans="1:6" ht="14.25">
      <c r="A59" s="94"/>
      <c r="B59" s="94" t="s">
        <v>130</v>
      </c>
      <c r="C59" s="94"/>
      <c r="D59" s="95"/>
      <c r="E59" s="96"/>
      <c r="F59" s="97"/>
    </row>
    <row r="60" spans="1:6" ht="14.25">
      <c r="A60" s="94">
        <v>15</v>
      </c>
      <c r="B60" s="98" t="s">
        <v>30</v>
      </c>
      <c r="C60" s="98" t="s">
        <v>72</v>
      </c>
      <c r="D60" s="98">
        <v>123</v>
      </c>
      <c r="E60" s="99">
        <v>877.9007617</v>
      </c>
      <c r="F60" s="100">
        <v>0.05534044</v>
      </c>
    </row>
    <row r="61" spans="1:6" ht="14.25">
      <c r="A61" s="94">
        <v>16</v>
      </c>
      <c r="B61" s="98" t="s">
        <v>30</v>
      </c>
      <c r="C61" s="98" t="s">
        <v>37</v>
      </c>
      <c r="D61" s="98">
        <v>43</v>
      </c>
      <c r="E61" s="99">
        <v>430</v>
      </c>
      <c r="F61" s="100">
        <v>0.02710601</v>
      </c>
    </row>
    <row r="62" spans="1:6" ht="14.25">
      <c r="A62" s="94">
        <v>17</v>
      </c>
      <c r="B62" s="98" t="s">
        <v>30</v>
      </c>
      <c r="C62" s="98" t="s">
        <v>36</v>
      </c>
      <c r="D62" s="98">
        <v>8</v>
      </c>
      <c r="E62" s="99">
        <v>80</v>
      </c>
      <c r="F62" s="100">
        <v>0.00504298</v>
      </c>
    </row>
    <row r="63" spans="1:6" ht="14.25">
      <c r="A63" s="94">
        <v>18</v>
      </c>
      <c r="B63" s="98" t="s">
        <v>30</v>
      </c>
      <c r="C63" s="98" t="s">
        <v>32</v>
      </c>
      <c r="D63" s="98">
        <v>4</v>
      </c>
      <c r="E63" s="99">
        <v>40</v>
      </c>
      <c r="F63" s="100">
        <v>0.00252149</v>
      </c>
    </row>
    <row r="64" spans="1:6" ht="14.25">
      <c r="A64" s="94">
        <v>19</v>
      </c>
      <c r="B64" s="98" t="s">
        <v>69</v>
      </c>
      <c r="C64" s="98" t="s">
        <v>71</v>
      </c>
      <c r="D64" s="98">
        <v>100</v>
      </c>
      <c r="E64" s="99">
        <v>31.25</v>
      </c>
      <c r="F64" s="100">
        <v>0.00196991</v>
      </c>
    </row>
    <row r="65" spans="1:6" ht="14.25">
      <c r="A65" s="94"/>
      <c r="B65" s="101" t="s">
        <v>14</v>
      </c>
      <c r="C65" s="101"/>
      <c r="D65" s="101"/>
      <c r="E65" s="102">
        <v>14019.683</v>
      </c>
      <c r="F65" s="103">
        <v>0.8838</v>
      </c>
    </row>
    <row r="66" spans="1:6" ht="14.25">
      <c r="A66" s="94"/>
      <c r="B66" s="94" t="s">
        <v>131</v>
      </c>
      <c r="C66" s="104"/>
      <c r="D66" s="95"/>
      <c r="E66" s="96">
        <v>1843.957463700004</v>
      </c>
      <c r="F66" s="97">
        <v>0.1162</v>
      </c>
    </row>
    <row r="67" spans="1:6" ht="14.25">
      <c r="A67" s="94"/>
      <c r="B67" s="101" t="s">
        <v>14</v>
      </c>
      <c r="C67" s="101"/>
      <c r="D67" s="101"/>
      <c r="E67" s="102">
        <v>15863.6400176</v>
      </c>
      <c r="F67" s="105">
        <v>1</v>
      </c>
    </row>
    <row r="68" spans="1:6" ht="14.25">
      <c r="A68" s="94"/>
      <c r="B68" s="106"/>
      <c r="C68" s="94"/>
      <c r="D68" s="95"/>
      <c r="E68" s="94"/>
      <c r="F68" s="107"/>
    </row>
    <row r="70" spans="1:6" ht="14.25">
      <c r="A70" s="380" t="s">
        <v>115</v>
      </c>
      <c r="B70" s="381"/>
      <c r="C70" s="381"/>
      <c r="D70" s="381"/>
      <c r="E70" s="381"/>
      <c r="F70" s="382"/>
    </row>
    <row r="71" spans="1:6" ht="27" customHeight="1">
      <c r="A71" s="383" t="s">
        <v>2</v>
      </c>
      <c r="B71" s="385" t="s">
        <v>124</v>
      </c>
      <c r="C71" s="385" t="s">
        <v>5</v>
      </c>
      <c r="D71" s="385" t="s">
        <v>6</v>
      </c>
      <c r="E71" s="93" t="s">
        <v>125</v>
      </c>
      <c r="F71" s="387" t="s">
        <v>126</v>
      </c>
    </row>
    <row r="72" spans="1:6" ht="21.75" customHeight="1">
      <c r="A72" s="384"/>
      <c r="B72" s="386"/>
      <c r="C72" s="386"/>
      <c r="D72" s="386"/>
      <c r="E72" s="93" t="s">
        <v>127</v>
      </c>
      <c r="F72" s="388"/>
    </row>
    <row r="73" spans="1:6" ht="14.25">
      <c r="A73" s="94"/>
      <c r="B73" s="94" t="s">
        <v>128</v>
      </c>
      <c r="C73" s="94"/>
      <c r="D73" s="95"/>
      <c r="E73" s="96"/>
      <c r="F73" s="97"/>
    </row>
    <row r="74" spans="1:6" ht="14.25">
      <c r="A74" s="94">
        <v>1</v>
      </c>
      <c r="B74" s="98" t="s">
        <v>41</v>
      </c>
      <c r="C74" s="98" t="s">
        <v>43</v>
      </c>
      <c r="D74" s="98">
        <v>523</v>
      </c>
      <c r="E74" s="99">
        <v>2604.6878347</v>
      </c>
      <c r="F74" s="100">
        <v>0.13889669</v>
      </c>
    </row>
    <row r="75" spans="1:6" ht="14.25">
      <c r="A75" s="94">
        <v>2</v>
      </c>
      <c r="B75" s="98" t="s">
        <v>44</v>
      </c>
      <c r="C75" s="98" t="s">
        <v>45</v>
      </c>
      <c r="D75" s="98">
        <v>418</v>
      </c>
      <c r="E75" s="99">
        <v>2066.298773</v>
      </c>
      <c r="F75" s="100">
        <v>0.11018674</v>
      </c>
    </row>
    <row r="76" spans="1:6" ht="14.25">
      <c r="A76" s="94">
        <v>3</v>
      </c>
      <c r="B76" s="98" t="s">
        <v>46</v>
      </c>
      <c r="C76" s="98" t="s">
        <v>47</v>
      </c>
      <c r="D76" s="98">
        <v>354</v>
      </c>
      <c r="E76" s="99">
        <v>1765.3234449</v>
      </c>
      <c r="F76" s="100">
        <v>0.09413703</v>
      </c>
    </row>
    <row r="77" spans="1:6" ht="14.25">
      <c r="A77" s="94">
        <v>4</v>
      </c>
      <c r="B77" s="98" t="s">
        <v>54</v>
      </c>
      <c r="C77" s="98" t="s">
        <v>55</v>
      </c>
      <c r="D77" s="98">
        <v>255</v>
      </c>
      <c r="E77" s="99">
        <v>1270.9292983</v>
      </c>
      <c r="F77" s="100">
        <v>0.06777314</v>
      </c>
    </row>
    <row r="78" spans="1:6" ht="14.25">
      <c r="A78" s="94">
        <v>5</v>
      </c>
      <c r="B78" s="98" t="s">
        <v>51</v>
      </c>
      <c r="C78" s="98" t="s">
        <v>53</v>
      </c>
      <c r="D78" s="98">
        <v>250</v>
      </c>
      <c r="E78" s="99">
        <v>1234.7830387</v>
      </c>
      <c r="F78" s="100">
        <v>0.06584562</v>
      </c>
    </row>
    <row r="79" spans="1:6" ht="14.25">
      <c r="A79" s="94">
        <v>6</v>
      </c>
      <c r="B79" s="98" t="s">
        <v>48</v>
      </c>
      <c r="C79" s="98" t="s">
        <v>50</v>
      </c>
      <c r="D79" s="98">
        <v>131</v>
      </c>
      <c r="E79" s="99">
        <v>652.2855632</v>
      </c>
      <c r="F79" s="100">
        <v>0.03478356</v>
      </c>
    </row>
    <row r="80" spans="1:6" ht="14.25">
      <c r="A80" s="94">
        <v>7</v>
      </c>
      <c r="B80" s="98" t="s">
        <v>61</v>
      </c>
      <c r="C80" s="98" t="s">
        <v>66</v>
      </c>
      <c r="D80" s="98">
        <v>86</v>
      </c>
      <c r="E80" s="99">
        <v>427.9518088</v>
      </c>
      <c r="F80" s="100">
        <v>0.02282081</v>
      </c>
    </row>
    <row r="81" spans="1:6" ht="14.25">
      <c r="A81" s="94">
        <v>8</v>
      </c>
      <c r="B81" s="98" t="s">
        <v>61</v>
      </c>
      <c r="C81" s="98" t="s">
        <v>63</v>
      </c>
      <c r="D81" s="98">
        <v>73</v>
      </c>
      <c r="E81" s="99">
        <v>363.9016574</v>
      </c>
      <c r="F81" s="100">
        <v>0.01940529</v>
      </c>
    </row>
    <row r="82" spans="1:6" ht="14.25">
      <c r="A82" s="94">
        <v>9</v>
      </c>
      <c r="B82" s="98" t="s">
        <v>46</v>
      </c>
      <c r="C82" s="98" t="s">
        <v>64</v>
      </c>
      <c r="D82" s="98">
        <v>70</v>
      </c>
      <c r="E82" s="99">
        <v>344.3072906</v>
      </c>
      <c r="F82" s="100">
        <v>0.01836041</v>
      </c>
    </row>
    <row r="83" spans="1:6" ht="14.25">
      <c r="A83" s="94">
        <v>10</v>
      </c>
      <c r="B83" s="98" t="s">
        <v>48</v>
      </c>
      <c r="C83" s="98" t="s">
        <v>67</v>
      </c>
      <c r="D83" s="98">
        <v>60</v>
      </c>
      <c r="E83" s="99">
        <v>296.5177557</v>
      </c>
      <c r="F83" s="100">
        <v>0.015812</v>
      </c>
    </row>
    <row r="84" spans="1:6" ht="14.25">
      <c r="A84" s="94">
        <v>11</v>
      </c>
      <c r="B84" s="98" t="s">
        <v>56</v>
      </c>
      <c r="C84" s="98" t="s">
        <v>58</v>
      </c>
      <c r="D84" s="98">
        <v>33</v>
      </c>
      <c r="E84" s="99">
        <v>162.1212331</v>
      </c>
      <c r="F84" s="100">
        <v>0.00864522</v>
      </c>
    </row>
    <row r="85" spans="1:6" ht="14.25">
      <c r="A85" s="94">
        <v>12</v>
      </c>
      <c r="B85" s="98" t="s">
        <v>44</v>
      </c>
      <c r="C85" s="98" t="s">
        <v>59</v>
      </c>
      <c r="D85" s="98">
        <v>32</v>
      </c>
      <c r="E85" s="99">
        <v>156.494631</v>
      </c>
      <c r="F85" s="100">
        <v>0.00834518</v>
      </c>
    </row>
    <row r="86" spans="1:6" ht="14.25">
      <c r="A86" s="94">
        <v>13</v>
      </c>
      <c r="B86" s="98" t="s">
        <v>51</v>
      </c>
      <c r="C86" s="98" t="s">
        <v>65</v>
      </c>
      <c r="D86" s="98">
        <v>24</v>
      </c>
      <c r="E86" s="99">
        <v>118.302936</v>
      </c>
      <c r="F86" s="100">
        <v>0.00630858</v>
      </c>
    </row>
    <row r="87" spans="1:6" ht="14.25">
      <c r="A87" s="94">
        <v>14</v>
      </c>
      <c r="B87" s="98" t="s">
        <v>56</v>
      </c>
      <c r="C87" s="98" t="s">
        <v>60</v>
      </c>
      <c r="D87" s="98">
        <v>20</v>
      </c>
      <c r="E87" s="99">
        <v>98.4950475</v>
      </c>
      <c r="F87" s="100">
        <v>0.00525231</v>
      </c>
    </row>
    <row r="88" spans="1:6" ht="14.25">
      <c r="A88" s="94"/>
      <c r="B88" s="94" t="s">
        <v>130</v>
      </c>
      <c r="C88" s="94"/>
      <c r="D88" s="95"/>
      <c r="E88" s="96"/>
      <c r="F88" s="97"/>
    </row>
    <row r="89" spans="1:6" ht="14.25">
      <c r="A89" s="94">
        <v>15</v>
      </c>
      <c r="B89" s="98" t="s">
        <v>33</v>
      </c>
      <c r="C89" s="98" t="s">
        <v>79</v>
      </c>
      <c r="D89" s="98">
        <v>410</v>
      </c>
      <c r="E89" s="99">
        <v>3412.21498425</v>
      </c>
      <c r="F89" s="100">
        <v>0.18195861</v>
      </c>
    </row>
    <row r="90" spans="1:6" ht="14.25">
      <c r="A90" s="94">
        <v>16</v>
      </c>
      <c r="B90" s="98" t="s">
        <v>27</v>
      </c>
      <c r="C90" s="98" t="s">
        <v>80</v>
      </c>
      <c r="D90" s="98">
        <v>160</v>
      </c>
      <c r="E90" s="99">
        <v>1600</v>
      </c>
      <c r="F90" s="100">
        <v>0.08532105</v>
      </c>
    </row>
    <row r="91" spans="1:6" ht="14.25">
      <c r="A91" s="94">
        <v>17</v>
      </c>
      <c r="B91" s="98" t="s">
        <v>27</v>
      </c>
      <c r="C91" s="98" t="s">
        <v>68</v>
      </c>
      <c r="D91" s="98">
        <v>100</v>
      </c>
      <c r="E91" s="99">
        <v>1000</v>
      </c>
      <c r="F91" s="100">
        <v>0.05332566</v>
      </c>
    </row>
    <row r="92" spans="1:6" ht="14.25">
      <c r="A92" s="94">
        <v>18</v>
      </c>
      <c r="B92" s="98" t="s">
        <v>30</v>
      </c>
      <c r="C92" s="98" t="s">
        <v>37</v>
      </c>
      <c r="D92" s="98">
        <v>43</v>
      </c>
      <c r="E92" s="99">
        <v>430</v>
      </c>
      <c r="F92" s="100">
        <v>0.02293003</v>
      </c>
    </row>
    <row r="93" spans="1:6" ht="14.25">
      <c r="A93" s="94">
        <v>19</v>
      </c>
      <c r="B93" s="98" t="s">
        <v>30</v>
      </c>
      <c r="C93" s="98" t="s">
        <v>36</v>
      </c>
      <c r="D93" s="98">
        <v>24</v>
      </c>
      <c r="E93" s="99">
        <v>240</v>
      </c>
      <c r="F93" s="100">
        <v>0.01279816</v>
      </c>
    </row>
    <row r="94" spans="1:6" ht="14.25">
      <c r="A94" s="94">
        <v>20</v>
      </c>
      <c r="B94" s="98" t="s">
        <v>69</v>
      </c>
      <c r="C94" s="98" t="s">
        <v>71</v>
      </c>
      <c r="D94" s="98">
        <v>100</v>
      </c>
      <c r="E94" s="99">
        <v>31.25</v>
      </c>
      <c r="F94" s="100">
        <v>0.00166643</v>
      </c>
    </row>
    <row r="95" spans="1:6" ht="14.25">
      <c r="A95" s="94"/>
      <c r="B95" s="101" t="s">
        <v>14</v>
      </c>
      <c r="C95" s="101"/>
      <c r="D95" s="101"/>
      <c r="E95" s="102">
        <v>18275.865</v>
      </c>
      <c r="F95" s="103">
        <v>0.9746</v>
      </c>
    </row>
    <row r="96" spans="1:6" ht="14.25">
      <c r="A96" s="94"/>
      <c r="B96" s="94" t="s">
        <v>131</v>
      </c>
      <c r="C96" s="104"/>
      <c r="D96" s="95"/>
      <c r="E96" s="96">
        <v>476.83387485</v>
      </c>
      <c r="F96" s="97">
        <v>0.0254</v>
      </c>
    </row>
    <row r="97" spans="1:6" ht="14.25">
      <c r="A97" s="94"/>
      <c r="B97" s="101" t="s">
        <v>14</v>
      </c>
      <c r="C97" s="101"/>
      <c r="D97" s="101"/>
      <c r="E97" s="102">
        <v>18752.699172</v>
      </c>
      <c r="F97" s="105">
        <v>1</v>
      </c>
    </row>
    <row r="98" spans="1:6" ht="14.25">
      <c r="A98" s="94"/>
      <c r="B98" s="106"/>
      <c r="C98" s="94"/>
      <c r="D98" s="95"/>
      <c r="E98" s="94"/>
      <c r="F98" s="107"/>
    </row>
  </sheetData>
  <sheetProtection/>
  <mergeCells count="20">
    <mergeCell ref="A70:F70"/>
    <mergeCell ref="A71:A72"/>
    <mergeCell ref="B71:B72"/>
    <mergeCell ref="C71:C72"/>
    <mergeCell ref="D71:D72"/>
    <mergeCell ref="F71:F72"/>
    <mergeCell ref="A41:F41"/>
    <mergeCell ref="A42:A43"/>
    <mergeCell ref="B42:B43"/>
    <mergeCell ref="C42:C43"/>
    <mergeCell ref="D42:D43"/>
    <mergeCell ref="F42:F43"/>
    <mergeCell ref="A5:F5"/>
    <mergeCell ref="A7:F7"/>
    <mergeCell ref="A9:F9"/>
    <mergeCell ref="A10:A11"/>
    <mergeCell ref="B10:B11"/>
    <mergeCell ref="C10:C11"/>
    <mergeCell ref="D10:D11"/>
    <mergeCell ref="F10:F11"/>
  </mergeCell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5:F92"/>
  <sheetViews>
    <sheetView zoomScalePageLayoutView="0" workbookViewId="0" topLeftCell="A1">
      <selection activeCell="A1" sqref="A1"/>
    </sheetView>
  </sheetViews>
  <sheetFormatPr defaultColWidth="9.140625" defaultRowHeight="15"/>
  <cols>
    <col min="1" max="1" width="16.7109375" style="82" bestFit="1" customWidth="1"/>
    <col min="2" max="2" width="52.7109375" style="82" customWidth="1"/>
    <col min="3" max="3" width="17.140625" style="82" customWidth="1"/>
    <col min="4" max="4" width="13.8515625" style="82" customWidth="1"/>
    <col min="5" max="5" width="20.421875" style="82" customWidth="1"/>
    <col min="6" max="6" width="21.00390625" style="82" customWidth="1"/>
    <col min="7" max="7" width="11.00390625" style="82" customWidth="1"/>
    <col min="8" max="16384" width="8.7109375" style="82" customWidth="1"/>
  </cols>
  <sheetData>
    <row r="1" ht="15"/>
    <row r="2" ht="15"/>
    <row r="3" ht="15"/>
    <row r="4" ht="15"/>
    <row r="5" spans="1:6" ht="15.75" customHeight="1">
      <c r="A5" s="378" t="s">
        <v>122</v>
      </c>
      <c r="B5" s="378"/>
      <c r="C5" s="378"/>
      <c r="D5" s="378"/>
      <c r="E5" s="378"/>
      <c r="F5" s="378"/>
    </row>
    <row r="6" spans="1:6" ht="15.75" customHeight="1">
      <c r="A6" s="91"/>
      <c r="B6" s="91"/>
      <c r="C6" s="91"/>
      <c r="D6" s="91"/>
      <c r="E6" s="91"/>
      <c r="F6" s="91"/>
    </row>
    <row r="7" spans="1:6" ht="15.75" customHeight="1">
      <c r="A7" s="379" t="s">
        <v>132</v>
      </c>
      <c r="B7" s="379"/>
      <c r="C7" s="379"/>
      <c r="D7" s="379"/>
      <c r="E7" s="379"/>
      <c r="F7" s="379"/>
    </row>
    <row r="8" spans="1:6" ht="15.75" customHeight="1">
      <c r="A8" s="92"/>
      <c r="B8" s="92"/>
      <c r="C8" s="92"/>
      <c r="D8" s="92"/>
      <c r="E8" s="92"/>
      <c r="F8" s="92"/>
    </row>
    <row r="9" spans="1:6" ht="14.25">
      <c r="A9" s="380" t="s">
        <v>111</v>
      </c>
      <c r="B9" s="381"/>
      <c r="C9" s="381"/>
      <c r="D9" s="381"/>
      <c r="E9" s="381"/>
      <c r="F9" s="382"/>
    </row>
    <row r="10" spans="1:6" ht="14.25">
      <c r="A10" s="383" t="s">
        <v>2</v>
      </c>
      <c r="B10" s="385" t="s">
        <v>124</v>
      </c>
      <c r="C10" s="385" t="s">
        <v>5</v>
      </c>
      <c r="D10" s="385" t="s">
        <v>6</v>
      </c>
      <c r="E10" s="93" t="s">
        <v>125</v>
      </c>
      <c r="F10" s="387" t="s">
        <v>126</v>
      </c>
    </row>
    <row r="11" spans="1:6" ht="14.25">
      <c r="A11" s="384"/>
      <c r="B11" s="386"/>
      <c r="C11" s="386"/>
      <c r="D11" s="386"/>
      <c r="E11" s="93" t="s">
        <v>127</v>
      </c>
      <c r="F11" s="388"/>
    </row>
    <row r="12" spans="1:6" ht="14.25">
      <c r="A12" s="94"/>
      <c r="B12" s="94" t="s">
        <v>128</v>
      </c>
      <c r="C12" s="94"/>
      <c r="D12" s="95"/>
      <c r="E12" s="96"/>
      <c r="F12" s="97"/>
    </row>
    <row r="13" spans="1:6" ht="14.25">
      <c r="A13" s="94">
        <v>1</v>
      </c>
      <c r="B13" s="98" t="s">
        <v>51</v>
      </c>
      <c r="C13" s="98" t="s">
        <v>65</v>
      </c>
      <c r="D13" s="98">
        <v>314</v>
      </c>
      <c r="E13" s="99">
        <v>1547.796746</v>
      </c>
      <c r="F13" s="100">
        <v>0.1760456594206934</v>
      </c>
    </row>
    <row r="14" spans="1:6" ht="14.25">
      <c r="A14" s="94">
        <v>2</v>
      </c>
      <c r="B14" s="98" t="s">
        <v>56</v>
      </c>
      <c r="C14" s="98" t="s">
        <v>60</v>
      </c>
      <c r="D14" s="98">
        <v>292</v>
      </c>
      <c r="E14" s="99">
        <v>1438.0276937</v>
      </c>
      <c r="F14" s="100">
        <v>0.16356058006768506</v>
      </c>
    </row>
    <row r="15" spans="1:6" ht="14.25">
      <c r="A15" s="94">
        <v>3</v>
      </c>
      <c r="B15" s="98" t="s">
        <v>44</v>
      </c>
      <c r="C15" s="98" t="s">
        <v>45</v>
      </c>
      <c r="D15" s="98">
        <v>212</v>
      </c>
      <c r="E15" s="99">
        <v>1047.979282</v>
      </c>
      <c r="F15" s="100">
        <v>0.11919666082494451</v>
      </c>
    </row>
    <row r="16" spans="1:6" ht="14.25">
      <c r="A16" s="94">
        <v>4</v>
      </c>
      <c r="B16" s="98" t="s">
        <v>48</v>
      </c>
      <c r="C16" s="98" t="s">
        <v>67</v>
      </c>
      <c r="D16" s="98">
        <v>39</v>
      </c>
      <c r="E16" s="99">
        <v>192.7365412</v>
      </c>
      <c r="F16" s="100">
        <v>0.02192176174145907</v>
      </c>
    </row>
    <row r="17" spans="1:6" ht="14.25">
      <c r="A17" s="94">
        <v>5</v>
      </c>
      <c r="B17" s="98" t="s">
        <v>46</v>
      </c>
      <c r="C17" s="98" t="s">
        <v>64</v>
      </c>
      <c r="D17" s="98">
        <v>38</v>
      </c>
      <c r="E17" s="99">
        <v>186.909672</v>
      </c>
      <c r="F17" s="100">
        <v>0.021259016433767274</v>
      </c>
    </row>
    <row r="18" spans="1:6" ht="14.25">
      <c r="A18" s="94">
        <v>6</v>
      </c>
      <c r="B18" s="98" t="s">
        <v>44</v>
      </c>
      <c r="C18" s="98" t="s">
        <v>59</v>
      </c>
      <c r="D18" s="98">
        <v>32</v>
      </c>
      <c r="E18" s="99">
        <v>156.494631</v>
      </c>
      <c r="F18" s="100">
        <v>0.01779962426035045</v>
      </c>
    </row>
    <row r="19" spans="1:6" ht="14.25">
      <c r="A19" s="94">
        <v>7</v>
      </c>
      <c r="B19" s="98" t="s">
        <v>56</v>
      </c>
      <c r="C19" s="98" t="s">
        <v>58</v>
      </c>
      <c r="D19" s="98">
        <v>31</v>
      </c>
      <c r="E19" s="99">
        <v>152.2957039</v>
      </c>
      <c r="F19" s="100">
        <v>0.017322040306198036</v>
      </c>
    </row>
    <row r="20" spans="1:6" ht="14.25">
      <c r="A20" s="94">
        <v>8</v>
      </c>
      <c r="B20" s="98" t="s">
        <v>61</v>
      </c>
      <c r="C20" s="98" t="s">
        <v>66</v>
      </c>
      <c r="D20" s="98">
        <v>24</v>
      </c>
      <c r="E20" s="99">
        <v>119.4284118</v>
      </c>
      <c r="F20" s="100">
        <v>0.0135837302689982</v>
      </c>
    </row>
    <row r="21" spans="1:6" ht="14.25">
      <c r="A21" s="94"/>
      <c r="B21" s="94" t="s">
        <v>130</v>
      </c>
      <c r="C21" s="94"/>
      <c r="D21" s="95"/>
      <c r="E21" s="96"/>
      <c r="F21" s="97"/>
    </row>
    <row r="22" spans="1:6" ht="14.25">
      <c r="A22" s="94">
        <v>9</v>
      </c>
      <c r="B22" s="98" t="s">
        <v>27</v>
      </c>
      <c r="C22" s="98" t="s">
        <v>68</v>
      </c>
      <c r="D22" s="98">
        <v>90</v>
      </c>
      <c r="E22" s="99">
        <v>900</v>
      </c>
      <c r="F22" s="100">
        <v>0.10236556827508929</v>
      </c>
    </row>
    <row r="23" spans="1:6" ht="14.25">
      <c r="A23" s="94">
        <v>10</v>
      </c>
      <c r="B23" s="98" t="s">
        <v>30</v>
      </c>
      <c r="C23" s="98" t="s">
        <v>37</v>
      </c>
      <c r="D23" s="98">
        <v>11</v>
      </c>
      <c r="E23" s="99">
        <v>110</v>
      </c>
      <c r="F23" s="100">
        <v>0.012511347233622025</v>
      </c>
    </row>
    <row r="24" spans="1:6" ht="14.25">
      <c r="A24" s="94">
        <v>11</v>
      </c>
      <c r="B24" s="98" t="s">
        <v>30</v>
      </c>
      <c r="C24" s="98" t="s">
        <v>36</v>
      </c>
      <c r="D24" s="98">
        <v>8</v>
      </c>
      <c r="E24" s="99">
        <v>80</v>
      </c>
      <c r="F24" s="100">
        <v>0.009099161624452382</v>
      </c>
    </row>
    <row r="25" spans="1:6" ht="14.25">
      <c r="A25" s="94">
        <v>12</v>
      </c>
      <c r="B25" s="98" t="s">
        <v>69</v>
      </c>
      <c r="C25" s="98" t="s">
        <v>71</v>
      </c>
      <c r="D25" s="98">
        <v>200</v>
      </c>
      <c r="E25" s="99">
        <v>62.5</v>
      </c>
      <c r="F25" s="100">
        <v>0.0071087200191034235</v>
      </c>
    </row>
    <row r="26" spans="1:6" ht="14.25">
      <c r="A26" s="94">
        <v>13</v>
      </c>
      <c r="B26" s="98" t="s">
        <v>30</v>
      </c>
      <c r="C26" s="98" t="s">
        <v>72</v>
      </c>
      <c r="D26" s="98">
        <v>8</v>
      </c>
      <c r="E26" s="99">
        <v>57.099238321</v>
      </c>
      <c r="F26" s="100">
        <v>0.006494439976448801</v>
      </c>
    </row>
    <row r="27" spans="1:6" ht="14.25">
      <c r="A27" s="94"/>
      <c r="B27" s="101" t="s">
        <v>14</v>
      </c>
      <c r="C27" s="101"/>
      <c r="D27" s="101"/>
      <c r="E27" s="102">
        <v>6051.268</v>
      </c>
      <c r="F27" s="103">
        <v>0.6883</v>
      </c>
    </row>
    <row r="28" spans="1:6" ht="14.25">
      <c r="A28" s="94"/>
      <c r="B28" s="94" t="s">
        <v>131</v>
      </c>
      <c r="C28" s="104"/>
      <c r="D28" s="95"/>
      <c r="E28" s="96">
        <v>2740.750872779002</v>
      </c>
      <c r="F28" s="97">
        <v>0.3117</v>
      </c>
    </row>
    <row r="29" spans="1:6" ht="14.25">
      <c r="A29" s="94"/>
      <c r="B29" s="101" t="s">
        <v>14</v>
      </c>
      <c r="C29" s="101"/>
      <c r="D29" s="101"/>
      <c r="E29" s="102">
        <v>8792.0187927</v>
      </c>
      <c r="F29" s="105">
        <v>1</v>
      </c>
    </row>
    <row r="30" spans="1:6" ht="14.25">
      <c r="A30" s="94"/>
      <c r="B30" s="106" t="s">
        <v>133</v>
      </c>
      <c r="C30" s="94"/>
      <c r="D30" s="95"/>
      <c r="E30" s="94"/>
      <c r="F30" s="107">
        <v>506250000</v>
      </c>
    </row>
    <row r="32" spans="1:6" ht="14.25">
      <c r="A32" s="380" t="s">
        <v>112</v>
      </c>
      <c r="B32" s="381"/>
      <c r="C32" s="381"/>
      <c r="D32" s="381"/>
      <c r="E32" s="381"/>
      <c r="F32" s="382"/>
    </row>
    <row r="33" spans="1:6" ht="14.25">
      <c r="A33" s="383" t="s">
        <v>2</v>
      </c>
      <c r="B33" s="385" t="s">
        <v>124</v>
      </c>
      <c r="C33" s="385" t="s">
        <v>5</v>
      </c>
      <c r="D33" s="385" t="s">
        <v>6</v>
      </c>
      <c r="E33" s="93" t="s">
        <v>125</v>
      </c>
      <c r="F33" s="387" t="s">
        <v>126</v>
      </c>
    </row>
    <row r="34" spans="1:6" ht="14.25">
      <c r="A34" s="384"/>
      <c r="B34" s="386"/>
      <c r="C34" s="386"/>
      <c r="D34" s="386"/>
      <c r="E34" s="93" t="s">
        <v>127</v>
      </c>
      <c r="F34" s="388"/>
    </row>
    <row r="35" spans="1:6" ht="14.25">
      <c r="A35" s="94"/>
      <c r="B35" s="94" t="s">
        <v>128</v>
      </c>
      <c r="C35" s="94"/>
      <c r="D35" s="95"/>
      <c r="E35" s="96"/>
      <c r="F35" s="97"/>
    </row>
    <row r="36" spans="1:6" ht="14.25">
      <c r="A36" s="94">
        <v>1</v>
      </c>
      <c r="B36" s="98" t="s">
        <v>56</v>
      </c>
      <c r="C36" s="98" t="s">
        <v>58</v>
      </c>
      <c r="D36" s="98">
        <v>321</v>
      </c>
      <c r="E36" s="99">
        <v>1576.9974497</v>
      </c>
      <c r="F36" s="100">
        <v>0.0705859269685956</v>
      </c>
    </row>
    <row r="37" spans="1:6" ht="14.25">
      <c r="A37" s="94">
        <v>2</v>
      </c>
      <c r="B37" s="98" t="s">
        <v>44</v>
      </c>
      <c r="C37" s="98" t="s">
        <v>59</v>
      </c>
      <c r="D37" s="98">
        <v>322</v>
      </c>
      <c r="E37" s="99">
        <v>1574.7272239</v>
      </c>
      <c r="F37" s="100">
        <v>0.07048431235117723</v>
      </c>
    </row>
    <row r="38" spans="1:6" ht="14.25">
      <c r="A38" s="94">
        <v>3</v>
      </c>
      <c r="B38" s="98" t="s">
        <v>48</v>
      </c>
      <c r="C38" s="98" t="s">
        <v>50</v>
      </c>
      <c r="D38" s="98">
        <v>268</v>
      </c>
      <c r="E38" s="99">
        <v>1334.446801</v>
      </c>
      <c r="F38" s="100">
        <v>0.0597294335870872</v>
      </c>
    </row>
    <row r="39" spans="1:6" ht="14.25">
      <c r="A39" s="94">
        <v>4</v>
      </c>
      <c r="B39" s="98" t="s">
        <v>44</v>
      </c>
      <c r="C39" s="98" t="s">
        <v>45</v>
      </c>
      <c r="D39" s="98">
        <v>267</v>
      </c>
      <c r="E39" s="99">
        <v>1319.8606995</v>
      </c>
      <c r="F39" s="100">
        <v>0.05907656411324538</v>
      </c>
    </row>
    <row r="40" spans="1:6" ht="14.25">
      <c r="A40" s="94">
        <v>5</v>
      </c>
      <c r="B40" s="98" t="s">
        <v>51</v>
      </c>
      <c r="C40" s="98" t="s">
        <v>53</v>
      </c>
      <c r="D40" s="98">
        <v>160</v>
      </c>
      <c r="E40" s="99">
        <v>790.2611448</v>
      </c>
      <c r="F40" s="100">
        <v>0.03537184886607338</v>
      </c>
    </row>
    <row r="41" spans="1:6" ht="14.25">
      <c r="A41" s="94">
        <v>6</v>
      </c>
      <c r="B41" s="98" t="s">
        <v>61</v>
      </c>
      <c r="C41" s="98" t="s">
        <v>63</v>
      </c>
      <c r="D41" s="98">
        <v>109</v>
      </c>
      <c r="E41" s="99">
        <v>543.3600089</v>
      </c>
      <c r="F41" s="100">
        <v>0.024320628998586554</v>
      </c>
    </row>
    <row r="42" spans="1:6" ht="14.25">
      <c r="A42" s="94">
        <v>7</v>
      </c>
      <c r="B42" s="98" t="s">
        <v>48</v>
      </c>
      <c r="C42" s="98" t="s">
        <v>67</v>
      </c>
      <c r="D42" s="98">
        <v>103</v>
      </c>
      <c r="E42" s="99">
        <v>509.0221473</v>
      </c>
      <c r="F42" s="100">
        <v>0.022783676740600067</v>
      </c>
    </row>
    <row r="43" spans="1:6" ht="14.25">
      <c r="A43" s="94">
        <v>8</v>
      </c>
      <c r="B43" s="98" t="s">
        <v>56</v>
      </c>
      <c r="C43" s="98" t="s">
        <v>60</v>
      </c>
      <c r="D43" s="98">
        <v>75</v>
      </c>
      <c r="E43" s="99">
        <v>369.3564282</v>
      </c>
      <c r="F43" s="100">
        <v>0.01653228156536728</v>
      </c>
    </row>
    <row r="44" spans="1:6" ht="14.25">
      <c r="A44" s="94">
        <v>9</v>
      </c>
      <c r="B44" s="98" t="s">
        <v>61</v>
      </c>
      <c r="C44" s="98" t="s">
        <v>66</v>
      </c>
      <c r="D44" s="98">
        <v>63</v>
      </c>
      <c r="E44" s="99">
        <v>313.4995809</v>
      </c>
      <c r="F44" s="100">
        <v>0.014032146042025859</v>
      </c>
    </row>
    <row r="45" spans="1:6" ht="14.25">
      <c r="A45" s="94">
        <v>10</v>
      </c>
      <c r="B45" s="98" t="s">
        <v>41</v>
      </c>
      <c r="C45" s="98" t="s">
        <v>43</v>
      </c>
      <c r="D45" s="98">
        <v>47</v>
      </c>
      <c r="E45" s="99">
        <v>234.0732853</v>
      </c>
      <c r="F45" s="100">
        <v>0.010477049170008588</v>
      </c>
    </row>
    <row r="46" spans="1:6" ht="14.25">
      <c r="A46" s="94">
        <v>11</v>
      </c>
      <c r="B46" s="98" t="s">
        <v>46</v>
      </c>
      <c r="C46" s="98" t="s">
        <v>64</v>
      </c>
      <c r="D46" s="98">
        <v>45</v>
      </c>
      <c r="E46" s="99">
        <v>221.3404011</v>
      </c>
      <c r="F46" s="100">
        <v>0.009907129139756311</v>
      </c>
    </row>
    <row r="47" spans="1:6" ht="14.25">
      <c r="A47" s="94">
        <v>12</v>
      </c>
      <c r="B47" s="98" t="s">
        <v>51</v>
      </c>
      <c r="C47" s="98" t="s">
        <v>65</v>
      </c>
      <c r="D47" s="98">
        <v>38</v>
      </c>
      <c r="E47" s="99">
        <v>187.312982</v>
      </c>
      <c r="F47" s="100">
        <v>0.0083840721937991</v>
      </c>
    </row>
    <row r="48" spans="1:6" ht="14.25">
      <c r="A48" s="94">
        <v>13</v>
      </c>
      <c r="B48" s="98" t="s">
        <v>46</v>
      </c>
      <c r="C48" s="98" t="s">
        <v>47</v>
      </c>
      <c r="D48" s="98">
        <v>15</v>
      </c>
      <c r="E48" s="99">
        <v>74.8018409</v>
      </c>
      <c r="F48" s="100">
        <v>0.003348107683933376</v>
      </c>
    </row>
    <row r="49" spans="1:6" ht="14.25">
      <c r="A49" s="94"/>
      <c r="B49" s="94" t="s">
        <v>129</v>
      </c>
      <c r="C49" s="94"/>
      <c r="D49" s="95"/>
      <c r="E49" s="96"/>
      <c r="F49" s="97"/>
    </row>
    <row r="50" spans="1:6" ht="14.25">
      <c r="A50" s="94">
        <v>14</v>
      </c>
      <c r="B50" s="98" t="s">
        <v>24</v>
      </c>
      <c r="C50" s="98" t="s">
        <v>77</v>
      </c>
      <c r="D50" s="98">
        <v>240</v>
      </c>
      <c r="E50" s="99">
        <v>2400</v>
      </c>
      <c r="F50" s="100">
        <v>0.10742327120240837</v>
      </c>
    </row>
    <row r="51" spans="1:6" ht="14.25">
      <c r="A51" s="94"/>
      <c r="B51" s="94" t="s">
        <v>130</v>
      </c>
      <c r="C51" s="94"/>
      <c r="D51" s="95"/>
      <c r="E51" s="96"/>
      <c r="F51" s="97"/>
    </row>
    <row r="52" spans="1:6" ht="14.25">
      <c r="A52" s="94">
        <v>15</v>
      </c>
      <c r="B52" s="98" t="s">
        <v>33</v>
      </c>
      <c r="C52" s="98" t="s">
        <v>78</v>
      </c>
      <c r="D52" s="98">
        <v>260</v>
      </c>
      <c r="E52" s="99">
        <v>2600</v>
      </c>
      <c r="F52" s="100">
        <v>0.11637521046927574</v>
      </c>
    </row>
    <row r="53" spans="1:6" ht="14.25">
      <c r="A53" s="94">
        <v>16</v>
      </c>
      <c r="B53" s="98" t="s">
        <v>38</v>
      </c>
      <c r="C53" s="98" t="s">
        <v>40</v>
      </c>
      <c r="D53" s="98">
        <v>196583</v>
      </c>
      <c r="E53" s="99">
        <v>1713.79</v>
      </c>
      <c r="F53" s="100">
        <v>0.0767087199808231</v>
      </c>
    </row>
    <row r="54" spans="1:6" ht="14.25">
      <c r="A54" s="94">
        <v>17</v>
      </c>
      <c r="B54" s="98" t="s">
        <v>30</v>
      </c>
      <c r="C54" s="98" t="s">
        <v>32</v>
      </c>
      <c r="D54" s="98">
        <v>120</v>
      </c>
      <c r="E54" s="99">
        <v>1200</v>
      </c>
      <c r="F54" s="100">
        <v>0.053711635601204184</v>
      </c>
    </row>
    <row r="55" spans="1:6" ht="14.25">
      <c r="A55" s="94">
        <v>18</v>
      </c>
      <c r="B55" s="98" t="s">
        <v>33</v>
      </c>
      <c r="C55" s="98" t="s">
        <v>79</v>
      </c>
      <c r="D55" s="98">
        <v>84</v>
      </c>
      <c r="E55" s="99">
        <v>699.087955749</v>
      </c>
      <c r="F55" s="100">
        <v>0.03129096461031754</v>
      </c>
    </row>
    <row r="56" spans="1:6" ht="14.25">
      <c r="A56" s="94">
        <v>19</v>
      </c>
      <c r="B56" s="98" t="s">
        <v>30</v>
      </c>
      <c r="C56" s="98" t="s">
        <v>37</v>
      </c>
      <c r="D56" s="98">
        <v>56</v>
      </c>
      <c r="E56" s="99">
        <v>560</v>
      </c>
      <c r="F56" s="100">
        <v>0.02506542994722862</v>
      </c>
    </row>
    <row r="57" spans="1:6" ht="14.25">
      <c r="A57" s="94">
        <v>20</v>
      </c>
      <c r="B57" s="98" t="s">
        <v>69</v>
      </c>
      <c r="C57" s="98" t="s">
        <v>71</v>
      </c>
      <c r="D57" s="98">
        <v>1300</v>
      </c>
      <c r="E57" s="99">
        <v>406.25</v>
      </c>
      <c r="F57" s="100">
        <v>0.018183626635824332</v>
      </c>
    </row>
    <row r="58" spans="1:6" ht="14.25">
      <c r="A58" s="94">
        <v>21</v>
      </c>
      <c r="B58" s="98" t="s">
        <v>27</v>
      </c>
      <c r="C58" s="98" t="s">
        <v>80</v>
      </c>
      <c r="D58" s="98">
        <v>20</v>
      </c>
      <c r="E58" s="99">
        <v>200</v>
      </c>
      <c r="F58" s="100">
        <v>0.008951939266867364</v>
      </c>
    </row>
    <row r="59" spans="1:6" ht="14.25">
      <c r="A59" s="94">
        <v>22</v>
      </c>
      <c r="B59" s="98" t="s">
        <v>30</v>
      </c>
      <c r="C59" s="98" t="s">
        <v>36</v>
      </c>
      <c r="D59" s="98">
        <v>16</v>
      </c>
      <c r="E59" s="99">
        <v>160</v>
      </c>
      <c r="F59" s="100">
        <v>0.007161551413493891</v>
      </c>
    </row>
    <row r="60" spans="1:6" ht="14.25">
      <c r="A60" s="94"/>
      <c r="B60" s="101" t="s">
        <v>14</v>
      </c>
      <c r="C60" s="101"/>
      <c r="D60" s="101"/>
      <c r="E60" s="102">
        <v>18988.188</v>
      </c>
      <c r="F60" s="103">
        <v>0.8499</v>
      </c>
    </row>
    <row r="61" spans="1:6" ht="14.25">
      <c r="A61" s="94"/>
      <c r="B61" s="94" t="s">
        <v>131</v>
      </c>
      <c r="C61" s="104"/>
      <c r="D61" s="95"/>
      <c r="E61" s="96">
        <v>3353.339851351</v>
      </c>
      <c r="F61" s="97">
        <v>0.1501</v>
      </c>
    </row>
    <row r="62" spans="1:6" ht="14.25">
      <c r="A62" s="94"/>
      <c r="B62" s="101" t="s">
        <v>14</v>
      </c>
      <c r="C62" s="101"/>
      <c r="D62" s="101"/>
      <c r="E62" s="102">
        <v>22341.5278006</v>
      </c>
      <c r="F62" s="105">
        <v>1</v>
      </c>
    </row>
    <row r="63" spans="1:6" ht="14.25">
      <c r="A63" s="94"/>
      <c r="B63" s="106" t="s">
        <v>134</v>
      </c>
      <c r="C63" s="94"/>
      <c r="D63" s="95"/>
      <c r="E63" s="94"/>
      <c r="F63" s="107">
        <v>675000000</v>
      </c>
    </row>
    <row r="65" spans="1:6" ht="14.25">
      <c r="A65" s="380" t="s">
        <v>113</v>
      </c>
      <c r="B65" s="381"/>
      <c r="C65" s="381"/>
      <c r="D65" s="381"/>
      <c r="E65" s="381"/>
      <c r="F65" s="382"/>
    </row>
    <row r="66" spans="1:6" ht="14.25">
      <c r="A66" s="383" t="s">
        <v>2</v>
      </c>
      <c r="B66" s="385" t="s">
        <v>124</v>
      </c>
      <c r="C66" s="385" t="s">
        <v>5</v>
      </c>
      <c r="D66" s="385" t="s">
        <v>6</v>
      </c>
      <c r="E66" s="93" t="s">
        <v>125</v>
      </c>
      <c r="F66" s="387" t="s">
        <v>126</v>
      </c>
    </row>
    <row r="67" spans="1:6" ht="14.25">
      <c r="A67" s="384"/>
      <c r="B67" s="386"/>
      <c r="C67" s="386"/>
      <c r="D67" s="386"/>
      <c r="E67" s="93" t="s">
        <v>127</v>
      </c>
      <c r="F67" s="388"/>
    </row>
    <row r="68" spans="1:6" ht="14.25">
      <c r="A68" s="94"/>
      <c r="B68" s="94" t="s">
        <v>128</v>
      </c>
      <c r="C68" s="94"/>
      <c r="D68" s="95"/>
      <c r="E68" s="96"/>
      <c r="F68" s="97"/>
    </row>
    <row r="69" spans="1:6" ht="14.25">
      <c r="A69" s="94">
        <v>1</v>
      </c>
      <c r="B69" s="98" t="s">
        <v>56</v>
      </c>
      <c r="C69" s="98" t="s">
        <v>58</v>
      </c>
      <c r="D69" s="98">
        <v>267</v>
      </c>
      <c r="E69" s="99">
        <v>1311.7081591</v>
      </c>
      <c r="F69" s="100">
        <v>0.06257371940885952</v>
      </c>
    </row>
    <row r="70" spans="1:6" ht="14.25">
      <c r="A70" s="94">
        <v>2</v>
      </c>
      <c r="B70" s="98" t="s">
        <v>44</v>
      </c>
      <c r="C70" s="98" t="s">
        <v>59</v>
      </c>
      <c r="D70" s="98">
        <v>266</v>
      </c>
      <c r="E70" s="99">
        <v>1300.8616198</v>
      </c>
      <c r="F70" s="100">
        <v>0.06205629615277407</v>
      </c>
    </row>
    <row r="71" spans="1:6" ht="14.25">
      <c r="A71" s="94">
        <v>3</v>
      </c>
      <c r="B71" s="98" t="s">
        <v>54</v>
      </c>
      <c r="C71" s="98" t="s">
        <v>55</v>
      </c>
      <c r="D71" s="98">
        <v>209</v>
      </c>
      <c r="E71" s="99">
        <v>1041.663621</v>
      </c>
      <c r="F71" s="100">
        <v>0.04969151612473993</v>
      </c>
    </row>
    <row r="72" spans="1:6" ht="14.25">
      <c r="A72" s="94">
        <v>4</v>
      </c>
      <c r="B72" s="98" t="s">
        <v>48</v>
      </c>
      <c r="C72" s="98" t="s">
        <v>50</v>
      </c>
      <c r="D72" s="98">
        <v>197</v>
      </c>
      <c r="E72" s="99">
        <v>980.9179843</v>
      </c>
      <c r="F72" s="100">
        <v>0.04679370657784625</v>
      </c>
    </row>
    <row r="73" spans="1:6" ht="14.25">
      <c r="A73" s="94">
        <v>5</v>
      </c>
      <c r="B73" s="98" t="s">
        <v>41</v>
      </c>
      <c r="C73" s="98" t="s">
        <v>43</v>
      </c>
      <c r="D73" s="98">
        <v>184</v>
      </c>
      <c r="E73" s="99">
        <v>916.3720107</v>
      </c>
      <c r="F73" s="100">
        <v>0.04371460577863399</v>
      </c>
    </row>
    <row r="74" spans="1:6" ht="14.25">
      <c r="A74" s="94">
        <v>6</v>
      </c>
      <c r="B74" s="98" t="s">
        <v>44</v>
      </c>
      <c r="C74" s="98" t="s">
        <v>45</v>
      </c>
      <c r="D74" s="98">
        <v>120</v>
      </c>
      <c r="E74" s="99">
        <v>593.19582</v>
      </c>
      <c r="F74" s="100">
        <v>0.028297810406741973</v>
      </c>
    </row>
    <row r="75" spans="1:6" ht="14.25">
      <c r="A75" s="94">
        <v>7</v>
      </c>
      <c r="B75" s="98" t="s">
        <v>61</v>
      </c>
      <c r="C75" s="98" t="s">
        <v>63</v>
      </c>
      <c r="D75" s="98">
        <v>108</v>
      </c>
      <c r="E75" s="99">
        <v>538.3750547</v>
      </c>
      <c r="F75" s="100">
        <v>0.025682640895244236</v>
      </c>
    </row>
    <row r="76" spans="1:6" ht="14.25">
      <c r="A76" s="94">
        <v>8</v>
      </c>
      <c r="B76" s="98" t="s">
        <v>61</v>
      </c>
      <c r="C76" s="98" t="s">
        <v>66</v>
      </c>
      <c r="D76" s="98">
        <v>79</v>
      </c>
      <c r="E76" s="99">
        <v>393.1185221</v>
      </c>
      <c r="F76" s="100">
        <v>0.01875332399639027</v>
      </c>
    </row>
    <row r="77" spans="1:6" ht="14.25">
      <c r="A77" s="94">
        <v>9</v>
      </c>
      <c r="B77" s="98" t="s">
        <v>46</v>
      </c>
      <c r="C77" s="98" t="s">
        <v>64</v>
      </c>
      <c r="D77" s="98">
        <v>71</v>
      </c>
      <c r="E77" s="99">
        <v>349.2259662</v>
      </c>
      <c r="F77" s="100">
        <v>0.016659473731016648</v>
      </c>
    </row>
    <row r="78" spans="1:6" ht="14.25">
      <c r="A78" s="94">
        <v>10</v>
      </c>
      <c r="B78" s="98" t="s">
        <v>48</v>
      </c>
      <c r="C78" s="98" t="s">
        <v>67</v>
      </c>
      <c r="D78" s="98">
        <v>64</v>
      </c>
      <c r="E78" s="99">
        <v>316.2856061</v>
      </c>
      <c r="F78" s="100">
        <v>0.015088086958871816</v>
      </c>
    </row>
    <row r="79" spans="1:6" ht="14.25">
      <c r="A79" s="94">
        <v>11</v>
      </c>
      <c r="B79" s="98" t="s">
        <v>51</v>
      </c>
      <c r="C79" s="98" t="s">
        <v>65</v>
      </c>
      <c r="D79" s="98">
        <v>43</v>
      </c>
      <c r="E79" s="99">
        <v>211.959427</v>
      </c>
      <c r="F79" s="100">
        <v>0.010111311437035524</v>
      </c>
    </row>
    <row r="80" spans="1:6" ht="14.25">
      <c r="A80" s="94">
        <v>12</v>
      </c>
      <c r="B80" s="98" t="s">
        <v>56</v>
      </c>
      <c r="C80" s="98" t="s">
        <v>60</v>
      </c>
      <c r="D80" s="98">
        <v>40</v>
      </c>
      <c r="E80" s="99">
        <v>196.990095</v>
      </c>
      <c r="F80" s="100">
        <v>0.00939721449877393</v>
      </c>
    </row>
    <row r="81" spans="1:6" ht="14.25">
      <c r="A81" s="94"/>
      <c r="B81" s="94" t="s">
        <v>129</v>
      </c>
      <c r="C81" s="94"/>
      <c r="D81" s="95"/>
      <c r="E81" s="96"/>
      <c r="F81" s="97"/>
    </row>
    <row r="82" spans="1:6" ht="14.25">
      <c r="A82" s="94">
        <v>13</v>
      </c>
      <c r="B82" s="98" t="s">
        <v>24</v>
      </c>
      <c r="C82" s="98" t="s">
        <v>77</v>
      </c>
      <c r="D82" s="98">
        <v>260</v>
      </c>
      <c r="E82" s="99">
        <v>2600</v>
      </c>
      <c r="F82" s="100">
        <v>0.12403038689235728</v>
      </c>
    </row>
    <row r="83" spans="1:6" ht="14.25">
      <c r="A83" s="94"/>
      <c r="B83" s="94" t="s">
        <v>130</v>
      </c>
      <c r="C83" s="94"/>
      <c r="D83" s="95"/>
      <c r="E83" s="96"/>
      <c r="F83" s="97"/>
    </row>
    <row r="84" spans="1:6" ht="14.25">
      <c r="A84" s="94">
        <v>14</v>
      </c>
      <c r="B84" s="98" t="s">
        <v>30</v>
      </c>
      <c r="C84" s="98" t="s">
        <v>32</v>
      </c>
      <c r="D84" s="98">
        <v>558</v>
      </c>
      <c r="E84" s="99">
        <v>5580</v>
      </c>
      <c r="F84" s="100">
        <v>0.2661882918689822</v>
      </c>
    </row>
    <row r="85" spans="1:6" ht="14.25">
      <c r="A85" s="94">
        <v>15</v>
      </c>
      <c r="B85" s="98" t="s">
        <v>27</v>
      </c>
      <c r="C85" s="98" t="s">
        <v>81</v>
      </c>
      <c r="D85" s="98">
        <v>280</v>
      </c>
      <c r="E85" s="99">
        <v>2800</v>
      </c>
      <c r="F85" s="100">
        <v>0.13357118588407707</v>
      </c>
    </row>
    <row r="86" spans="1:6" ht="14.25">
      <c r="A86" s="94">
        <v>16</v>
      </c>
      <c r="B86" s="98" t="s">
        <v>33</v>
      </c>
      <c r="C86" s="98" t="s">
        <v>78</v>
      </c>
      <c r="D86" s="98">
        <v>105</v>
      </c>
      <c r="E86" s="99">
        <v>1050</v>
      </c>
      <c r="F86" s="100">
        <v>0.0500891947065289</v>
      </c>
    </row>
    <row r="87" spans="1:6" ht="14.25">
      <c r="A87" s="94">
        <v>17</v>
      </c>
      <c r="B87" s="98" t="s">
        <v>30</v>
      </c>
      <c r="C87" s="98" t="s">
        <v>36</v>
      </c>
      <c r="D87" s="98">
        <v>8</v>
      </c>
      <c r="E87" s="99">
        <v>80</v>
      </c>
      <c r="F87" s="100">
        <v>0.0038163195966879164</v>
      </c>
    </row>
    <row r="88" spans="1:6" ht="14.25">
      <c r="A88" s="94">
        <v>18</v>
      </c>
      <c r="B88" s="98" t="s">
        <v>38</v>
      </c>
      <c r="C88" s="98" t="s">
        <v>40</v>
      </c>
      <c r="D88" s="98">
        <v>1385</v>
      </c>
      <c r="E88" s="99">
        <v>12.08</v>
      </c>
      <c r="F88" s="100">
        <v>0.0005762642590998754</v>
      </c>
    </row>
    <row r="89" spans="1:6" ht="14.25">
      <c r="A89" s="94"/>
      <c r="B89" s="101" t="s">
        <v>14</v>
      </c>
      <c r="C89" s="101"/>
      <c r="D89" s="101"/>
      <c r="E89" s="102">
        <v>20272.754</v>
      </c>
      <c r="F89" s="103">
        <v>0.9671</v>
      </c>
    </row>
    <row r="90" spans="1:6" ht="14.25">
      <c r="A90" s="94"/>
      <c r="B90" s="94" t="s">
        <v>131</v>
      </c>
      <c r="C90" s="104"/>
      <c r="D90" s="95"/>
      <c r="E90" s="96">
        <v>689.851046099998</v>
      </c>
      <c r="F90" s="97">
        <v>0.0329</v>
      </c>
    </row>
    <row r="91" spans="1:6" ht="14.25">
      <c r="A91" s="94"/>
      <c r="B91" s="101" t="s">
        <v>14</v>
      </c>
      <c r="C91" s="101"/>
      <c r="D91" s="101"/>
      <c r="E91" s="102">
        <v>20962.6049321</v>
      </c>
      <c r="F91" s="105">
        <v>1</v>
      </c>
    </row>
    <row r="92" spans="1:6" ht="14.25">
      <c r="A92" s="94"/>
      <c r="B92" s="106" t="s">
        <v>135</v>
      </c>
      <c r="C92" s="94"/>
      <c r="D92" s="95"/>
      <c r="E92" s="94"/>
      <c r="F92" s="107">
        <v>543750000</v>
      </c>
    </row>
  </sheetData>
  <sheetProtection/>
  <mergeCells count="20">
    <mergeCell ref="A65:F65"/>
    <mergeCell ref="A66:A67"/>
    <mergeCell ref="B66:B67"/>
    <mergeCell ref="C66:C67"/>
    <mergeCell ref="D66:D67"/>
    <mergeCell ref="F66:F67"/>
    <mergeCell ref="A32:F32"/>
    <mergeCell ref="A33:A34"/>
    <mergeCell ref="B33:B34"/>
    <mergeCell ref="C33:C34"/>
    <mergeCell ref="D33:D34"/>
    <mergeCell ref="F33:F34"/>
    <mergeCell ref="A5:F5"/>
    <mergeCell ref="A7:F7"/>
    <mergeCell ref="A9:F9"/>
    <mergeCell ref="A10:A11"/>
    <mergeCell ref="B10:B11"/>
    <mergeCell ref="C10:C11"/>
    <mergeCell ref="D10:D11"/>
    <mergeCell ref="F10:F11"/>
  </mergeCell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I14"/>
  <sheetViews>
    <sheetView zoomScalePageLayoutView="0" workbookViewId="0" topLeftCell="A1">
      <selection activeCell="A1" sqref="A1:A2"/>
    </sheetView>
  </sheetViews>
  <sheetFormatPr defaultColWidth="9.140625" defaultRowHeight="15"/>
  <cols>
    <col min="1" max="1" width="34.00390625" style="112" customWidth="1"/>
    <col min="2" max="2" width="9.140625" style="112" customWidth="1"/>
    <col min="3" max="3" width="11.421875" style="112" customWidth="1"/>
    <col min="4" max="4" width="9.140625" style="112" customWidth="1"/>
    <col min="5" max="5" width="11.421875" style="112" customWidth="1"/>
    <col min="6" max="6" width="9.140625" style="112" customWidth="1"/>
    <col min="7" max="7" width="11.57421875" style="112" customWidth="1"/>
    <col min="8" max="8" width="9.140625" style="112" customWidth="1"/>
    <col min="9" max="9" width="12.7109375" style="112" customWidth="1"/>
    <col min="10" max="16384" width="8.7109375" style="82" customWidth="1"/>
  </cols>
  <sheetData>
    <row r="1" spans="1:9" ht="14.25">
      <c r="A1" s="391" t="s">
        <v>108</v>
      </c>
      <c r="B1" s="391" t="s">
        <v>136</v>
      </c>
      <c r="C1" s="391"/>
      <c r="D1" s="391" t="s">
        <v>137</v>
      </c>
      <c r="E1" s="391"/>
      <c r="F1" s="391" t="s">
        <v>138</v>
      </c>
      <c r="G1" s="391"/>
      <c r="H1" s="391" t="s">
        <v>139</v>
      </c>
      <c r="I1" s="391"/>
    </row>
    <row r="2" spans="1:9" ht="25.5">
      <c r="A2" s="391"/>
      <c r="B2" s="108" t="s">
        <v>140</v>
      </c>
      <c r="C2" s="108" t="s">
        <v>141</v>
      </c>
      <c r="D2" s="108" t="s">
        <v>140</v>
      </c>
      <c r="E2" s="108" t="s">
        <v>141</v>
      </c>
      <c r="F2" s="108" t="s">
        <v>140</v>
      </c>
      <c r="G2" s="108" t="s">
        <v>141</v>
      </c>
      <c r="H2" s="108" t="s">
        <v>140</v>
      </c>
      <c r="I2" s="108" t="s">
        <v>141</v>
      </c>
    </row>
    <row r="3" spans="1:9" ht="15">
      <c r="A3" s="109" t="s">
        <v>142</v>
      </c>
      <c r="B3" s="110">
        <v>-0.10158295594155789</v>
      </c>
      <c r="C3" s="110">
        <v>0.05832643806934357</v>
      </c>
      <c r="D3" s="110">
        <v>-0.04005387127399446</v>
      </c>
      <c r="E3" s="110">
        <v>0.10228998064994813</v>
      </c>
      <c r="F3" s="110">
        <v>0.019244232773780824</v>
      </c>
      <c r="G3" s="110">
        <v>0.07772460877895356</v>
      </c>
      <c r="H3" s="110">
        <v>0.0489609569311142</v>
      </c>
      <c r="I3" s="110">
        <v>0.09326529800891876</v>
      </c>
    </row>
    <row r="4" spans="1:9" ht="15">
      <c r="A4" s="109" t="s">
        <v>143</v>
      </c>
      <c r="B4" s="110">
        <v>-0.37822615131735815</v>
      </c>
      <c r="C4" s="110">
        <v>0.05832643806934357</v>
      </c>
      <c r="D4" s="110">
        <v>-0.17677536979317665</v>
      </c>
      <c r="E4" s="110">
        <v>0.10228998064994813</v>
      </c>
      <c r="F4" s="110">
        <v>-0.06916600763797762</v>
      </c>
      <c r="G4" s="110">
        <v>0.07772460877895356</v>
      </c>
      <c r="H4" s="110">
        <v>-0.047530409693717954</v>
      </c>
      <c r="I4" s="110">
        <v>0.08443560302257538</v>
      </c>
    </row>
    <row r="5" spans="1:9" ht="15">
      <c r="A5" s="109" t="s">
        <v>144</v>
      </c>
      <c r="B5" s="110">
        <v>-0.0627116411924362</v>
      </c>
      <c r="C5" s="110">
        <v>0.05832643806934357</v>
      </c>
      <c r="D5" s="110">
        <v>0.011880114674568176</v>
      </c>
      <c r="E5" s="110">
        <v>0.10228998064994813</v>
      </c>
      <c r="F5" s="110">
        <v>0.053481611609458926</v>
      </c>
      <c r="G5" s="110">
        <v>0.07772460877895356</v>
      </c>
      <c r="H5" s="110">
        <v>0.05923532545566558</v>
      </c>
      <c r="I5" s="110">
        <v>0.08443560302257538</v>
      </c>
    </row>
    <row r="6" spans="1:9" ht="15">
      <c r="A6" s="109" t="s">
        <v>145</v>
      </c>
      <c r="B6" s="110">
        <v>0.05168991386890412</v>
      </c>
      <c r="C6" s="110">
        <v>0.05832643806934357</v>
      </c>
      <c r="D6" s="110">
        <v>0.07065826952457428</v>
      </c>
      <c r="E6" s="110">
        <v>0.10228998064994813</v>
      </c>
      <c r="F6" s="110">
        <v>0.08774933516979219</v>
      </c>
      <c r="G6" s="110">
        <v>0.07772460877895356</v>
      </c>
      <c r="H6" s="110">
        <v>0.08612654507160188</v>
      </c>
      <c r="I6" s="110">
        <v>0.08443560302257538</v>
      </c>
    </row>
    <row r="7" spans="1:9" ht="15">
      <c r="A7" s="109" t="s">
        <v>146</v>
      </c>
      <c r="B7" s="110">
        <v>-0.04358170926570894</v>
      </c>
      <c r="C7" s="110">
        <v>0.05832643806934357</v>
      </c>
      <c r="D7" s="110">
        <v>0.020108661055564886</v>
      </c>
      <c r="E7" s="110">
        <v>0.10228998064994813</v>
      </c>
      <c r="F7" s="111">
        <v>0</v>
      </c>
      <c r="G7" s="111">
        <v>0</v>
      </c>
      <c r="H7" s="110">
        <v>0.03454375565052033</v>
      </c>
      <c r="I7" s="110">
        <v>0.08916290700435639</v>
      </c>
    </row>
    <row r="8" spans="1:9" ht="15">
      <c r="A8" s="109" t="s">
        <v>147</v>
      </c>
      <c r="B8" s="110">
        <v>0.006401655077934265</v>
      </c>
      <c r="C8" s="110">
        <v>0.05832643806934357</v>
      </c>
      <c r="D8" s="110">
        <v>0.05593982040882112</v>
      </c>
      <c r="E8" s="110">
        <v>0.10228998064994813</v>
      </c>
      <c r="F8" s="111">
        <v>0</v>
      </c>
      <c r="G8" s="111">
        <v>0</v>
      </c>
      <c r="H8" s="110">
        <v>0.06128080785274505</v>
      </c>
      <c r="I8" s="110">
        <v>0.09107400476932528</v>
      </c>
    </row>
    <row r="9" spans="1:7" ht="14.25">
      <c r="A9" s="392" t="s">
        <v>148</v>
      </c>
      <c r="B9" s="392"/>
      <c r="C9" s="392"/>
      <c r="D9" s="392"/>
      <c r="E9" s="392"/>
      <c r="F9" s="392"/>
      <c r="G9" s="392"/>
    </row>
    <row r="10" spans="1:9" ht="14.25">
      <c r="A10" s="389" t="s">
        <v>149</v>
      </c>
      <c r="B10" s="389"/>
      <c r="C10" s="389"/>
      <c r="D10" s="389"/>
      <c r="E10" s="389"/>
      <c r="F10" s="389"/>
      <c r="G10" s="389"/>
      <c r="H10" s="389"/>
      <c r="I10" s="389"/>
    </row>
    <row r="11" ht="15">
      <c r="A11" s="113" t="s">
        <v>150</v>
      </c>
    </row>
    <row r="12" spans="1:3" ht="14.25">
      <c r="A12" s="114" t="s">
        <v>151</v>
      </c>
      <c r="B12" s="115"/>
      <c r="C12" s="115"/>
    </row>
    <row r="13" spans="1:3" ht="14.25">
      <c r="A13" s="114" t="s">
        <v>152</v>
      </c>
      <c r="B13" s="115"/>
      <c r="C13" s="115"/>
    </row>
    <row r="14" spans="1:9" ht="14.25">
      <c r="A14" s="390" t="s">
        <v>153</v>
      </c>
      <c r="B14" s="390"/>
      <c r="C14" s="390"/>
      <c r="D14" s="390"/>
      <c r="E14" s="390"/>
      <c r="F14" s="390"/>
      <c r="G14" s="390"/>
      <c r="H14" s="390"/>
      <c r="I14" s="390"/>
    </row>
  </sheetData>
  <sheetProtection/>
  <mergeCells count="8">
    <mergeCell ref="A10:I10"/>
    <mergeCell ref="A14:I14"/>
    <mergeCell ref="A1:A2"/>
    <mergeCell ref="B1:C1"/>
    <mergeCell ref="D1:E1"/>
    <mergeCell ref="F1:G1"/>
    <mergeCell ref="H1:I1"/>
    <mergeCell ref="A9:G9"/>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140625" defaultRowHeight="15"/>
  <cols>
    <col min="1" max="1" width="39.140625" style="82" bestFit="1" customWidth="1"/>
    <col min="2" max="16384" width="8.7109375" style="82" customWidth="1"/>
  </cols>
  <sheetData>
    <row r="1" spans="1:2" ht="14.25">
      <c r="A1" s="82" t="s">
        <v>108</v>
      </c>
      <c r="B1" s="116" t="s">
        <v>109</v>
      </c>
    </row>
    <row r="2" spans="1:2" ht="14.25">
      <c r="A2" s="82" t="s">
        <v>154</v>
      </c>
      <c r="B2" s="82">
        <v>1.17</v>
      </c>
    </row>
    <row r="3" spans="1:2" ht="14.25">
      <c r="A3" s="82" t="s">
        <v>110</v>
      </c>
      <c r="B3" s="82">
        <v>1.17</v>
      </c>
    </row>
    <row r="4" spans="1:2" ht="14.25">
      <c r="A4" s="82" t="s">
        <v>111</v>
      </c>
      <c r="B4" s="82">
        <v>1.17</v>
      </c>
    </row>
    <row r="5" spans="1:2" ht="14.25">
      <c r="A5" s="82" t="s">
        <v>112</v>
      </c>
      <c r="B5" s="82">
        <v>1.17</v>
      </c>
    </row>
    <row r="6" spans="1:2" ht="14.25">
      <c r="A6" s="82" t="s">
        <v>113</v>
      </c>
      <c r="B6" s="82">
        <v>1.17</v>
      </c>
    </row>
    <row r="7" spans="1:2" ht="14.25">
      <c r="A7" s="82" t="s">
        <v>114</v>
      </c>
      <c r="B7" s="82">
        <v>1.17</v>
      </c>
    </row>
    <row r="8" spans="1:2" ht="14.25">
      <c r="A8" s="82" t="s">
        <v>115</v>
      </c>
      <c r="B8" s="82">
        <v>1.17</v>
      </c>
    </row>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DC74"/>
  <sheetViews>
    <sheetView zoomScalePageLayoutView="0" workbookViewId="0" topLeftCell="A1">
      <selection activeCell="A1" sqref="A1:A5"/>
    </sheetView>
  </sheetViews>
  <sheetFormatPr defaultColWidth="9.140625" defaultRowHeight="15"/>
  <cols>
    <col min="1" max="1" width="5.00390625" style="82" customWidth="1"/>
    <col min="2" max="2" width="47.57421875" style="82" customWidth="1"/>
    <col min="3" max="3" width="2.140625" style="82" bestFit="1" customWidth="1"/>
    <col min="4" max="5" width="4.140625" style="82" bestFit="1" customWidth="1"/>
    <col min="6" max="8" width="2.140625" style="82" bestFit="1" customWidth="1"/>
    <col min="9" max="9" width="4.140625" style="82" bestFit="1" customWidth="1"/>
    <col min="10" max="10" width="5.28125" style="82" customWidth="1"/>
    <col min="11" max="19" width="2.140625" style="82" bestFit="1" customWidth="1"/>
    <col min="20" max="20" width="5.00390625" style="82" customWidth="1"/>
    <col min="21" max="24" width="2.140625" style="82" bestFit="1" customWidth="1"/>
    <col min="25" max="25" width="5.140625" style="82" customWidth="1"/>
    <col min="26" max="29" width="2.140625" style="82" bestFit="1" customWidth="1"/>
    <col min="30" max="30" width="3.140625" style="82" bestFit="1" customWidth="1"/>
    <col min="31" max="39" width="2.140625" style="82" bestFit="1" customWidth="1"/>
    <col min="40" max="40" width="3.140625" style="82" customWidth="1"/>
    <col min="41" max="62" width="2.140625" style="82" bestFit="1" customWidth="1"/>
    <col min="63" max="63" width="9.7109375" style="82" customWidth="1"/>
    <col min="64" max="16384" width="9.140625" style="82" customWidth="1"/>
  </cols>
  <sheetData>
    <row r="1" spans="1:82" s="118" customFormat="1" ht="15" thickBot="1">
      <c r="A1" s="393" t="s">
        <v>155</v>
      </c>
      <c r="B1" s="395" t="s">
        <v>156</v>
      </c>
      <c r="C1" s="397" t="s">
        <v>157</v>
      </c>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398"/>
      <c r="AL1" s="398"/>
      <c r="AM1" s="398"/>
      <c r="AN1" s="398"/>
      <c r="AO1" s="398"/>
      <c r="AP1" s="398"/>
      <c r="AQ1" s="398"/>
      <c r="AR1" s="398"/>
      <c r="AS1" s="398"/>
      <c r="AT1" s="398"/>
      <c r="AU1" s="398"/>
      <c r="AV1" s="398"/>
      <c r="AW1" s="398"/>
      <c r="AX1" s="398"/>
      <c r="AY1" s="398"/>
      <c r="AZ1" s="398"/>
      <c r="BA1" s="398"/>
      <c r="BB1" s="398"/>
      <c r="BC1" s="398"/>
      <c r="BD1" s="398"/>
      <c r="BE1" s="398"/>
      <c r="BF1" s="398"/>
      <c r="BG1" s="398"/>
      <c r="BH1" s="398"/>
      <c r="BI1" s="398"/>
      <c r="BJ1" s="398"/>
      <c r="BK1" s="399"/>
      <c r="BL1" s="117"/>
      <c r="BM1" s="117"/>
      <c r="BN1" s="117"/>
      <c r="BO1" s="117"/>
      <c r="BP1" s="117"/>
      <c r="BQ1" s="117"/>
      <c r="BR1" s="117"/>
      <c r="BS1" s="117"/>
      <c r="BT1" s="117"/>
      <c r="BU1" s="117"/>
      <c r="BV1" s="117"/>
      <c r="BW1" s="117"/>
      <c r="BX1" s="117"/>
      <c r="BY1" s="117"/>
      <c r="BZ1" s="117"/>
      <c r="CA1" s="117"/>
      <c r="CB1" s="117"/>
      <c r="CC1" s="117"/>
      <c r="CD1" s="117"/>
    </row>
    <row r="2" spans="1:82" s="120" customFormat="1" ht="15.75" thickBot="1">
      <c r="A2" s="394"/>
      <c r="B2" s="396"/>
      <c r="C2" s="400" t="s">
        <v>158</v>
      </c>
      <c r="D2" s="401"/>
      <c r="E2" s="401"/>
      <c r="F2" s="401"/>
      <c r="G2" s="401"/>
      <c r="H2" s="401"/>
      <c r="I2" s="401"/>
      <c r="J2" s="401"/>
      <c r="K2" s="401"/>
      <c r="L2" s="401"/>
      <c r="M2" s="401"/>
      <c r="N2" s="401"/>
      <c r="O2" s="401"/>
      <c r="P2" s="401"/>
      <c r="Q2" s="401"/>
      <c r="R2" s="401"/>
      <c r="S2" s="401"/>
      <c r="T2" s="401"/>
      <c r="U2" s="401"/>
      <c r="V2" s="402"/>
      <c r="W2" s="400" t="s">
        <v>159</v>
      </c>
      <c r="X2" s="401"/>
      <c r="Y2" s="401"/>
      <c r="Z2" s="401"/>
      <c r="AA2" s="401"/>
      <c r="AB2" s="401"/>
      <c r="AC2" s="401"/>
      <c r="AD2" s="401"/>
      <c r="AE2" s="401"/>
      <c r="AF2" s="401"/>
      <c r="AG2" s="401"/>
      <c r="AH2" s="401"/>
      <c r="AI2" s="401"/>
      <c r="AJ2" s="401"/>
      <c r="AK2" s="401"/>
      <c r="AL2" s="401"/>
      <c r="AM2" s="401"/>
      <c r="AN2" s="401"/>
      <c r="AO2" s="401"/>
      <c r="AP2" s="402"/>
      <c r="AQ2" s="400" t="s">
        <v>160</v>
      </c>
      <c r="AR2" s="401"/>
      <c r="AS2" s="401"/>
      <c r="AT2" s="401"/>
      <c r="AU2" s="401"/>
      <c r="AV2" s="401"/>
      <c r="AW2" s="401"/>
      <c r="AX2" s="401"/>
      <c r="AY2" s="401"/>
      <c r="AZ2" s="401"/>
      <c r="BA2" s="401"/>
      <c r="BB2" s="401"/>
      <c r="BC2" s="401"/>
      <c r="BD2" s="401"/>
      <c r="BE2" s="401"/>
      <c r="BF2" s="401"/>
      <c r="BG2" s="401"/>
      <c r="BH2" s="401"/>
      <c r="BI2" s="401"/>
      <c r="BJ2" s="402"/>
      <c r="BK2" s="403" t="s">
        <v>161</v>
      </c>
      <c r="BL2" s="119"/>
      <c r="BM2" s="119"/>
      <c r="BN2" s="119"/>
      <c r="BO2" s="119"/>
      <c r="BP2" s="119"/>
      <c r="BQ2" s="119"/>
      <c r="BR2" s="119"/>
      <c r="BS2" s="119"/>
      <c r="BT2" s="119"/>
      <c r="BU2" s="119"/>
      <c r="BV2" s="119"/>
      <c r="BW2" s="119"/>
      <c r="BX2" s="119"/>
      <c r="BY2" s="119"/>
      <c r="BZ2" s="119"/>
      <c r="CA2" s="119"/>
      <c r="CB2" s="119"/>
      <c r="CC2" s="119"/>
      <c r="CD2" s="119"/>
    </row>
    <row r="3" spans="1:82" s="122" customFormat="1" ht="15.75" thickBot="1">
      <c r="A3" s="394"/>
      <c r="B3" s="396"/>
      <c r="C3" s="406" t="s">
        <v>162</v>
      </c>
      <c r="D3" s="407"/>
      <c r="E3" s="407"/>
      <c r="F3" s="407"/>
      <c r="G3" s="407"/>
      <c r="H3" s="407"/>
      <c r="I3" s="407"/>
      <c r="J3" s="407"/>
      <c r="K3" s="407"/>
      <c r="L3" s="408"/>
      <c r="M3" s="406" t="s">
        <v>163</v>
      </c>
      <c r="N3" s="407"/>
      <c r="O3" s="407"/>
      <c r="P3" s="407"/>
      <c r="Q3" s="407"/>
      <c r="R3" s="407"/>
      <c r="S3" s="407"/>
      <c r="T3" s="407"/>
      <c r="U3" s="407"/>
      <c r="V3" s="408"/>
      <c r="W3" s="406" t="s">
        <v>162</v>
      </c>
      <c r="X3" s="407"/>
      <c r="Y3" s="407"/>
      <c r="Z3" s="407"/>
      <c r="AA3" s="407"/>
      <c r="AB3" s="407"/>
      <c r="AC3" s="407"/>
      <c r="AD3" s="407"/>
      <c r="AE3" s="407"/>
      <c r="AF3" s="408"/>
      <c r="AG3" s="406" t="s">
        <v>163</v>
      </c>
      <c r="AH3" s="407"/>
      <c r="AI3" s="407"/>
      <c r="AJ3" s="407"/>
      <c r="AK3" s="407"/>
      <c r="AL3" s="407"/>
      <c r="AM3" s="407"/>
      <c r="AN3" s="407"/>
      <c r="AO3" s="407"/>
      <c r="AP3" s="408"/>
      <c r="AQ3" s="406" t="s">
        <v>162</v>
      </c>
      <c r="AR3" s="407"/>
      <c r="AS3" s="407"/>
      <c r="AT3" s="407"/>
      <c r="AU3" s="407"/>
      <c r="AV3" s="407"/>
      <c r="AW3" s="407"/>
      <c r="AX3" s="407"/>
      <c r="AY3" s="407"/>
      <c r="AZ3" s="408"/>
      <c r="BA3" s="406" t="s">
        <v>163</v>
      </c>
      <c r="BB3" s="407"/>
      <c r="BC3" s="407"/>
      <c r="BD3" s="407"/>
      <c r="BE3" s="407"/>
      <c r="BF3" s="407"/>
      <c r="BG3" s="407"/>
      <c r="BH3" s="407"/>
      <c r="BI3" s="407"/>
      <c r="BJ3" s="408"/>
      <c r="BK3" s="404"/>
      <c r="BL3" s="121"/>
      <c r="BM3" s="121"/>
      <c r="BN3" s="121"/>
      <c r="BO3" s="121"/>
      <c r="BP3" s="121"/>
      <c r="BQ3" s="121"/>
      <c r="BR3" s="121"/>
      <c r="BS3" s="121"/>
      <c r="BT3" s="121"/>
      <c r="BU3" s="121"/>
      <c r="BV3" s="121"/>
      <c r="BW3" s="121"/>
      <c r="BX3" s="121"/>
      <c r="BY3" s="121"/>
      <c r="BZ3" s="121"/>
      <c r="CA3" s="121"/>
      <c r="CB3" s="121"/>
      <c r="CC3" s="121"/>
      <c r="CD3" s="121"/>
    </row>
    <row r="4" spans="1:82" s="122" customFormat="1" ht="15">
      <c r="A4" s="394"/>
      <c r="B4" s="396"/>
      <c r="C4" s="409" t="s">
        <v>164</v>
      </c>
      <c r="D4" s="410"/>
      <c r="E4" s="410"/>
      <c r="F4" s="410"/>
      <c r="G4" s="411"/>
      <c r="H4" s="412" t="s">
        <v>165</v>
      </c>
      <c r="I4" s="413"/>
      <c r="J4" s="413"/>
      <c r="K4" s="413"/>
      <c r="L4" s="414"/>
      <c r="M4" s="409" t="s">
        <v>164</v>
      </c>
      <c r="N4" s="410"/>
      <c r="O4" s="410"/>
      <c r="P4" s="410"/>
      <c r="Q4" s="411"/>
      <c r="R4" s="412" t="s">
        <v>165</v>
      </c>
      <c r="S4" s="413"/>
      <c r="T4" s="413"/>
      <c r="U4" s="413"/>
      <c r="V4" s="414"/>
      <c r="W4" s="409" t="s">
        <v>164</v>
      </c>
      <c r="X4" s="410"/>
      <c r="Y4" s="410"/>
      <c r="Z4" s="410"/>
      <c r="AA4" s="411"/>
      <c r="AB4" s="412" t="s">
        <v>165</v>
      </c>
      <c r="AC4" s="413"/>
      <c r="AD4" s="413"/>
      <c r="AE4" s="413"/>
      <c r="AF4" s="414"/>
      <c r="AG4" s="409" t="s">
        <v>164</v>
      </c>
      <c r="AH4" s="410"/>
      <c r="AI4" s="410"/>
      <c r="AJ4" s="410"/>
      <c r="AK4" s="411"/>
      <c r="AL4" s="412" t="s">
        <v>165</v>
      </c>
      <c r="AM4" s="413"/>
      <c r="AN4" s="413"/>
      <c r="AO4" s="413"/>
      <c r="AP4" s="414"/>
      <c r="AQ4" s="409" t="s">
        <v>164</v>
      </c>
      <c r="AR4" s="410"/>
      <c r="AS4" s="410"/>
      <c r="AT4" s="410"/>
      <c r="AU4" s="411"/>
      <c r="AV4" s="412" t="s">
        <v>165</v>
      </c>
      <c r="AW4" s="413"/>
      <c r="AX4" s="413"/>
      <c r="AY4" s="413"/>
      <c r="AZ4" s="414"/>
      <c r="BA4" s="409" t="s">
        <v>164</v>
      </c>
      <c r="BB4" s="410"/>
      <c r="BC4" s="410"/>
      <c r="BD4" s="410"/>
      <c r="BE4" s="411"/>
      <c r="BF4" s="412" t="s">
        <v>165</v>
      </c>
      <c r="BG4" s="413"/>
      <c r="BH4" s="413"/>
      <c r="BI4" s="413"/>
      <c r="BJ4" s="414"/>
      <c r="BK4" s="404"/>
      <c r="BL4" s="121"/>
      <c r="BM4" s="121"/>
      <c r="BN4" s="121"/>
      <c r="BO4" s="121"/>
      <c r="BP4" s="121"/>
      <c r="BQ4" s="121"/>
      <c r="BR4" s="121"/>
      <c r="BS4" s="121"/>
      <c r="BT4" s="121"/>
      <c r="BU4" s="121"/>
      <c r="BV4" s="121"/>
      <c r="BW4" s="121"/>
      <c r="BX4" s="121"/>
      <c r="BY4" s="121"/>
      <c r="BZ4" s="121"/>
      <c r="CA4" s="121"/>
      <c r="CB4" s="121"/>
      <c r="CC4" s="121"/>
      <c r="CD4" s="121"/>
    </row>
    <row r="5" spans="1:107" s="129" customFormat="1" ht="15" customHeight="1">
      <c r="A5" s="394"/>
      <c r="B5" s="396"/>
      <c r="C5" s="123">
        <v>1</v>
      </c>
      <c r="D5" s="124">
        <v>2</v>
      </c>
      <c r="E5" s="124">
        <v>3</v>
      </c>
      <c r="F5" s="124">
        <v>4</v>
      </c>
      <c r="G5" s="125">
        <v>5</v>
      </c>
      <c r="H5" s="123">
        <v>1</v>
      </c>
      <c r="I5" s="124">
        <v>2</v>
      </c>
      <c r="J5" s="124">
        <v>3</v>
      </c>
      <c r="K5" s="124">
        <v>4</v>
      </c>
      <c r="L5" s="125">
        <v>5</v>
      </c>
      <c r="M5" s="123">
        <v>1</v>
      </c>
      <c r="N5" s="124">
        <v>2</v>
      </c>
      <c r="O5" s="124">
        <v>3</v>
      </c>
      <c r="P5" s="124">
        <v>4</v>
      </c>
      <c r="Q5" s="125">
        <v>5</v>
      </c>
      <c r="R5" s="123">
        <v>1</v>
      </c>
      <c r="S5" s="124">
        <v>2</v>
      </c>
      <c r="T5" s="124">
        <v>3</v>
      </c>
      <c r="U5" s="124">
        <v>4</v>
      </c>
      <c r="V5" s="125">
        <v>5</v>
      </c>
      <c r="W5" s="123">
        <v>1</v>
      </c>
      <c r="X5" s="124">
        <v>2</v>
      </c>
      <c r="Y5" s="124">
        <v>3</v>
      </c>
      <c r="Z5" s="124">
        <v>4</v>
      </c>
      <c r="AA5" s="125">
        <v>5</v>
      </c>
      <c r="AB5" s="123">
        <v>1</v>
      </c>
      <c r="AC5" s="124">
        <v>2</v>
      </c>
      <c r="AD5" s="124">
        <v>3</v>
      </c>
      <c r="AE5" s="124">
        <v>4</v>
      </c>
      <c r="AF5" s="125">
        <v>5</v>
      </c>
      <c r="AG5" s="123">
        <v>1</v>
      </c>
      <c r="AH5" s="124">
        <v>2</v>
      </c>
      <c r="AI5" s="124">
        <v>3</v>
      </c>
      <c r="AJ5" s="124">
        <v>4</v>
      </c>
      <c r="AK5" s="125">
        <v>5</v>
      </c>
      <c r="AL5" s="123">
        <v>1</v>
      </c>
      <c r="AM5" s="124">
        <v>2</v>
      </c>
      <c r="AN5" s="124">
        <v>3</v>
      </c>
      <c r="AO5" s="124">
        <v>4</v>
      </c>
      <c r="AP5" s="125">
        <v>5</v>
      </c>
      <c r="AQ5" s="123">
        <v>1</v>
      </c>
      <c r="AR5" s="124">
        <v>2</v>
      </c>
      <c r="AS5" s="124">
        <v>3</v>
      </c>
      <c r="AT5" s="124">
        <v>4</v>
      </c>
      <c r="AU5" s="125">
        <v>5</v>
      </c>
      <c r="AV5" s="123">
        <v>1</v>
      </c>
      <c r="AW5" s="124">
        <v>2</v>
      </c>
      <c r="AX5" s="124">
        <v>3</v>
      </c>
      <c r="AY5" s="124">
        <v>4</v>
      </c>
      <c r="AZ5" s="125">
        <v>5</v>
      </c>
      <c r="BA5" s="123">
        <v>1</v>
      </c>
      <c r="BB5" s="124">
        <v>2</v>
      </c>
      <c r="BC5" s="124">
        <v>3</v>
      </c>
      <c r="BD5" s="124">
        <v>4</v>
      </c>
      <c r="BE5" s="125">
        <v>5</v>
      </c>
      <c r="BF5" s="123">
        <v>1</v>
      </c>
      <c r="BG5" s="124">
        <v>2</v>
      </c>
      <c r="BH5" s="124">
        <v>3</v>
      </c>
      <c r="BI5" s="124">
        <v>4</v>
      </c>
      <c r="BJ5" s="125">
        <v>5</v>
      </c>
      <c r="BK5" s="405"/>
      <c r="BL5" s="126"/>
      <c r="BM5" s="126"/>
      <c r="BN5" s="126"/>
      <c r="BO5" s="127"/>
      <c r="BP5" s="127"/>
      <c r="BQ5" s="127"/>
      <c r="BR5" s="127"/>
      <c r="BS5" s="127"/>
      <c r="BT5" s="127"/>
      <c r="BU5" s="127"/>
      <c r="BV5" s="127"/>
      <c r="BW5" s="127"/>
      <c r="BX5" s="127"/>
      <c r="BY5" s="127"/>
      <c r="BZ5" s="127"/>
      <c r="CA5" s="127"/>
      <c r="CB5" s="127"/>
      <c r="CC5" s="127"/>
      <c r="CD5" s="127"/>
      <c r="CE5" s="128"/>
      <c r="CF5" s="128"/>
      <c r="CG5" s="128"/>
      <c r="CH5" s="128"/>
      <c r="CI5" s="128"/>
      <c r="CJ5" s="128"/>
      <c r="CK5" s="128"/>
      <c r="CL5" s="128"/>
      <c r="CM5" s="128"/>
      <c r="CN5" s="128"/>
      <c r="CO5" s="128"/>
      <c r="CP5" s="128"/>
      <c r="CQ5" s="128"/>
      <c r="CR5" s="128"/>
      <c r="CS5" s="128"/>
      <c r="CT5" s="128"/>
      <c r="CU5" s="128"/>
      <c r="CV5" s="128"/>
      <c r="CW5" s="128"/>
      <c r="CX5" s="128"/>
      <c r="CY5" s="128"/>
      <c r="CZ5" s="128"/>
      <c r="DA5" s="128"/>
      <c r="DB5" s="128"/>
      <c r="DC5" s="128"/>
    </row>
    <row r="6" spans="1:63" ht="14.25">
      <c r="A6" s="130" t="s">
        <v>166</v>
      </c>
      <c r="B6" s="131" t="s">
        <v>167</v>
      </c>
      <c r="C6" s="415"/>
      <c r="D6" s="416"/>
      <c r="E6" s="416"/>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6"/>
      <c r="AY6" s="416"/>
      <c r="AZ6" s="416"/>
      <c r="BA6" s="416"/>
      <c r="BB6" s="416"/>
      <c r="BC6" s="416"/>
      <c r="BD6" s="416"/>
      <c r="BE6" s="416"/>
      <c r="BF6" s="416"/>
      <c r="BG6" s="416"/>
      <c r="BH6" s="416"/>
      <c r="BI6" s="416"/>
      <c r="BJ6" s="416"/>
      <c r="BK6" s="417"/>
    </row>
    <row r="7" spans="1:63" ht="14.25">
      <c r="A7" s="130" t="s">
        <v>168</v>
      </c>
      <c r="B7" s="132" t="s">
        <v>169</v>
      </c>
      <c r="C7" s="415"/>
      <c r="D7" s="416"/>
      <c r="E7" s="416"/>
      <c r="F7" s="416"/>
      <c r="G7" s="416"/>
      <c r="H7" s="416"/>
      <c r="I7" s="416"/>
      <c r="J7" s="416"/>
      <c r="K7" s="416"/>
      <c r="L7" s="416"/>
      <c r="M7" s="416"/>
      <c r="N7" s="416"/>
      <c r="O7" s="416"/>
      <c r="P7" s="416"/>
      <c r="Q7" s="416"/>
      <c r="R7" s="416"/>
      <c r="S7" s="416"/>
      <c r="T7" s="416"/>
      <c r="U7" s="416"/>
      <c r="V7" s="416"/>
      <c r="W7" s="416"/>
      <c r="X7" s="416"/>
      <c r="Y7" s="416"/>
      <c r="Z7" s="416"/>
      <c r="AA7" s="416"/>
      <c r="AB7" s="416"/>
      <c r="AC7" s="416"/>
      <c r="AD7" s="416"/>
      <c r="AE7" s="416"/>
      <c r="AF7" s="416"/>
      <c r="AG7" s="416"/>
      <c r="AH7" s="416"/>
      <c r="AI7" s="416"/>
      <c r="AJ7" s="416"/>
      <c r="AK7" s="416"/>
      <c r="AL7" s="416"/>
      <c r="AM7" s="416"/>
      <c r="AN7" s="416"/>
      <c r="AO7" s="416"/>
      <c r="AP7" s="416"/>
      <c r="AQ7" s="416"/>
      <c r="AR7" s="416"/>
      <c r="AS7" s="416"/>
      <c r="AT7" s="416"/>
      <c r="AU7" s="416"/>
      <c r="AV7" s="416"/>
      <c r="AW7" s="416"/>
      <c r="AX7" s="416"/>
      <c r="AY7" s="416"/>
      <c r="AZ7" s="416"/>
      <c r="BA7" s="416"/>
      <c r="BB7" s="416"/>
      <c r="BC7" s="416"/>
      <c r="BD7" s="416"/>
      <c r="BE7" s="416"/>
      <c r="BF7" s="416"/>
      <c r="BG7" s="416"/>
      <c r="BH7" s="416"/>
      <c r="BI7" s="416"/>
      <c r="BJ7" s="416"/>
      <c r="BK7" s="417"/>
    </row>
    <row r="8" spans="1:63" ht="14.25">
      <c r="A8" s="130"/>
      <c r="B8" s="133" t="s">
        <v>170</v>
      </c>
      <c r="C8" s="134"/>
      <c r="D8" s="88"/>
      <c r="E8" s="88"/>
      <c r="F8" s="88"/>
      <c r="G8" s="135"/>
      <c r="H8" s="134"/>
      <c r="I8" s="88"/>
      <c r="J8" s="88"/>
      <c r="K8" s="88"/>
      <c r="L8" s="135"/>
      <c r="M8" s="134"/>
      <c r="N8" s="88"/>
      <c r="O8" s="88"/>
      <c r="P8" s="88"/>
      <c r="Q8" s="135"/>
      <c r="R8" s="134"/>
      <c r="S8" s="88"/>
      <c r="T8" s="88"/>
      <c r="U8" s="88"/>
      <c r="V8" s="135"/>
      <c r="W8" s="134"/>
      <c r="X8" s="88"/>
      <c r="Y8" s="88"/>
      <c r="Z8" s="88"/>
      <c r="AA8" s="135"/>
      <c r="AB8" s="134"/>
      <c r="AC8" s="88"/>
      <c r="AD8" s="88"/>
      <c r="AE8" s="88"/>
      <c r="AF8" s="135"/>
      <c r="AG8" s="134"/>
      <c r="AH8" s="88"/>
      <c r="AI8" s="88"/>
      <c r="AJ8" s="88"/>
      <c r="AK8" s="135"/>
      <c r="AL8" s="134"/>
      <c r="AM8" s="88"/>
      <c r="AN8" s="88"/>
      <c r="AO8" s="88"/>
      <c r="AP8" s="135"/>
      <c r="AQ8" s="134"/>
      <c r="AR8" s="88"/>
      <c r="AS8" s="88"/>
      <c r="AT8" s="88"/>
      <c r="AU8" s="135"/>
      <c r="AV8" s="134"/>
      <c r="AW8" s="88"/>
      <c r="AX8" s="88"/>
      <c r="AY8" s="88"/>
      <c r="AZ8" s="135"/>
      <c r="BA8" s="134"/>
      <c r="BB8" s="88"/>
      <c r="BC8" s="88"/>
      <c r="BD8" s="88"/>
      <c r="BE8" s="135"/>
      <c r="BF8" s="134"/>
      <c r="BG8" s="88"/>
      <c r="BH8" s="88"/>
      <c r="BI8" s="88"/>
      <c r="BJ8" s="135"/>
      <c r="BK8" s="136"/>
    </row>
    <row r="9" spans="1:63" ht="14.25">
      <c r="A9" s="130"/>
      <c r="B9" s="133" t="s">
        <v>171</v>
      </c>
      <c r="C9" s="134"/>
      <c r="D9" s="88"/>
      <c r="E9" s="88"/>
      <c r="F9" s="88"/>
      <c r="G9" s="135"/>
      <c r="H9" s="134"/>
      <c r="I9" s="88"/>
      <c r="J9" s="88"/>
      <c r="K9" s="88"/>
      <c r="L9" s="135"/>
      <c r="M9" s="134"/>
      <c r="N9" s="88"/>
      <c r="O9" s="88"/>
      <c r="P9" s="88"/>
      <c r="Q9" s="135"/>
      <c r="R9" s="134"/>
      <c r="S9" s="88"/>
      <c r="T9" s="88"/>
      <c r="U9" s="88"/>
      <c r="V9" s="135"/>
      <c r="W9" s="134"/>
      <c r="X9" s="88"/>
      <c r="Y9" s="88"/>
      <c r="Z9" s="88"/>
      <c r="AA9" s="135"/>
      <c r="AB9" s="134"/>
      <c r="AC9" s="88"/>
      <c r="AD9" s="88"/>
      <c r="AE9" s="88"/>
      <c r="AF9" s="135"/>
      <c r="AG9" s="134"/>
      <c r="AH9" s="88"/>
      <c r="AI9" s="88"/>
      <c r="AJ9" s="88"/>
      <c r="AK9" s="135"/>
      <c r="AL9" s="134"/>
      <c r="AM9" s="88"/>
      <c r="AN9" s="88"/>
      <c r="AO9" s="88"/>
      <c r="AP9" s="135"/>
      <c r="AQ9" s="134"/>
      <c r="AR9" s="88"/>
      <c r="AS9" s="88"/>
      <c r="AT9" s="88"/>
      <c r="AU9" s="135"/>
      <c r="AV9" s="134"/>
      <c r="AW9" s="88"/>
      <c r="AX9" s="88"/>
      <c r="AY9" s="88"/>
      <c r="AZ9" s="135"/>
      <c r="BA9" s="134"/>
      <c r="BB9" s="88"/>
      <c r="BC9" s="88"/>
      <c r="BD9" s="88"/>
      <c r="BE9" s="135"/>
      <c r="BF9" s="134"/>
      <c r="BG9" s="88"/>
      <c r="BH9" s="88"/>
      <c r="BI9" s="88"/>
      <c r="BJ9" s="135"/>
      <c r="BK9" s="136"/>
    </row>
    <row r="10" spans="1:63" ht="14.25">
      <c r="A10" s="130" t="s">
        <v>172</v>
      </c>
      <c r="B10" s="132" t="s">
        <v>173</v>
      </c>
      <c r="C10" s="415"/>
      <c r="D10" s="416"/>
      <c r="E10" s="416"/>
      <c r="F10" s="416"/>
      <c r="G10" s="416"/>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c r="AG10" s="416"/>
      <c r="AH10" s="416"/>
      <c r="AI10" s="416"/>
      <c r="AJ10" s="416"/>
      <c r="AK10" s="416"/>
      <c r="AL10" s="416"/>
      <c r="AM10" s="416"/>
      <c r="AN10" s="416"/>
      <c r="AO10" s="416"/>
      <c r="AP10" s="416"/>
      <c r="AQ10" s="416"/>
      <c r="AR10" s="416"/>
      <c r="AS10" s="416"/>
      <c r="AT10" s="416"/>
      <c r="AU10" s="416"/>
      <c r="AV10" s="416"/>
      <c r="AW10" s="416"/>
      <c r="AX10" s="416"/>
      <c r="AY10" s="416"/>
      <c r="AZ10" s="416"/>
      <c r="BA10" s="416"/>
      <c r="BB10" s="416"/>
      <c r="BC10" s="416"/>
      <c r="BD10" s="416"/>
      <c r="BE10" s="416"/>
      <c r="BF10" s="416"/>
      <c r="BG10" s="416"/>
      <c r="BH10" s="416"/>
      <c r="BI10" s="416"/>
      <c r="BJ10" s="416"/>
      <c r="BK10" s="417"/>
    </row>
    <row r="11" spans="1:63" ht="14.25">
      <c r="A11" s="130"/>
      <c r="B11" s="133" t="s">
        <v>170</v>
      </c>
      <c r="C11" s="134"/>
      <c r="D11" s="88"/>
      <c r="E11" s="88"/>
      <c r="F11" s="88"/>
      <c r="G11" s="135"/>
      <c r="H11" s="134"/>
      <c r="I11" s="88"/>
      <c r="J11" s="88"/>
      <c r="K11" s="88"/>
      <c r="L11" s="135"/>
      <c r="M11" s="134"/>
      <c r="N11" s="88"/>
      <c r="O11" s="88"/>
      <c r="P11" s="88"/>
      <c r="Q11" s="135"/>
      <c r="R11" s="134"/>
      <c r="S11" s="88"/>
      <c r="T11" s="88"/>
      <c r="U11" s="88"/>
      <c r="V11" s="135"/>
      <c r="W11" s="134"/>
      <c r="X11" s="88"/>
      <c r="Y11" s="88"/>
      <c r="Z11" s="88"/>
      <c r="AA11" s="135"/>
      <c r="AB11" s="134"/>
      <c r="AC11" s="88"/>
      <c r="AD11" s="88"/>
      <c r="AE11" s="88"/>
      <c r="AF11" s="135"/>
      <c r="AG11" s="134"/>
      <c r="AH11" s="88"/>
      <c r="AI11" s="88"/>
      <c r="AJ11" s="88"/>
      <c r="AK11" s="135"/>
      <c r="AL11" s="134"/>
      <c r="AM11" s="88"/>
      <c r="AN11" s="88"/>
      <c r="AO11" s="88"/>
      <c r="AP11" s="135"/>
      <c r="AQ11" s="134"/>
      <c r="AR11" s="88"/>
      <c r="AS11" s="88"/>
      <c r="AT11" s="88"/>
      <c r="AU11" s="135"/>
      <c r="AV11" s="134"/>
      <c r="AW11" s="88"/>
      <c r="AX11" s="88"/>
      <c r="AY11" s="88"/>
      <c r="AZ11" s="135"/>
      <c r="BA11" s="134"/>
      <c r="BB11" s="88"/>
      <c r="BC11" s="88"/>
      <c r="BD11" s="88"/>
      <c r="BE11" s="135"/>
      <c r="BF11" s="134"/>
      <c r="BG11" s="88"/>
      <c r="BH11" s="88"/>
      <c r="BI11" s="88"/>
      <c r="BJ11" s="135"/>
      <c r="BK11" s="136"/>
    </row>
    <row r="12" spans="1:63" ht="14.25">
      <c r="A12" s="130"/>
      <c r="B12" s="133" t="s">
        <v>174</v>
      </c>
      <c r="C12" s="134"/>
      <c r="D12" s="88"/>
      <c r="E12" s="88"/>
      <c r="F12" s="88"/>
      <c r="G12" s="135"/>
      <c r="H12" s="134"/>
      <c r="I12" s="88"/>
      <c r="J12" s="88"/>
      <c r="K12" s="88"/>
      <c r="L12" s="135"/>
      <c r="M12" s="134"/>
      <c r="N12" s="88"/>
      <c r="O12" s="88"/>
      <c r="P12" s="88"/>
      <c r="Q12" s="135"/>
      <c r="R12" s="134"/>
      <c r="S12" s="88"/>
      <c r="T12" s="88"/>
      <c r="U12" s="88"/>
      <c r="V12" s="135"/>
      <c r="W12" s="134"/>
      <c r="X12" s="88"/>
      <c r="Y12" s="88"/>
      <c r="Z12" s="88"/>
      <c r="AA12" s="135"/>
      <c r="AB12" s="134"/>
      <c r="AC12" s="88"/>
      <c r="AD12" s="88"/>
      <c r="AE12" s="88"/>
      <c r="AF12" s="135"/>
      <c r="AG12" s="134"/>
      <c r="AH12" s="88"/>
      <c r="AI12" s="88"/>
      <c r="AJ12" s="88"/>
      <c r="AK12" s="135"/>
      <c r="AL12" s="134"/>
      <c r="AM12" s="88"/>
      <c r="AN12" s="88"/>
      <c r="AO12" s="88"/>
      <c r="AP12" s="135"/>
      <c r="AQ12" s="134"/>
      <c r="AR12" s="88"/>
      <c r="AS12" s="88"/>
      <c r="AT12" s="88"/>
      <c r="AU12" s="135"/>
      <c r="AV12" s="134"/>
      <c r="AW12" s="88"/>
      <c r="AX12" s="88"/>
      <c r="AY12" s="88"/>
      <c r="AZ12" s="135"/>
      <c r="BA12" s="134"/>
      <c r="BB12" s="88"/>
      <c r="BC12" s="88"/>
      <c r="BD12" s="88"/>
      <c r="BE12" s="135"/>
      <c r="BF12" s="134"/>
      <c r="BG12" s="88"/>
      <c r="BH12" s="88"/>
      <c r="BI12" s="88"/>
      <c r="BJ12" s="135"/>
      <c r="BK12" s="136"/>
    </row>
    <row r="13" spans="1:63" ht="14.25">
      <c r="A13" s="130" t="s">
        <v>175</v>
      </c>
      <c r="B13" s="132" t="s">
        <v>176</v>
      </c>
      <c r="C13" s="415"/>
      <c r="D13" s="416"/>
      <c r="E13" s="416"/>
      <c r="F13" s="416"/>
      <c r="G13" s="416"/>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6"/>
      <c r="AG13" s="416"/>
      <c r="AH13" s="416"/>
      <c r="AI13" s="416"/>
      <c r="AJ13" s="416"/>
      <c r="AK13" s="416"/>
      <c r="AL13" s="416"/>
      <c r="AM13" s="416"/>
      <c r="AN13" s="416"/>
      <c r="AO13" s="416"/>
      <c r="AP13" s="416"/>
      <c r="AQ13" s="416"/>
      <c r="AR13" s="416"/>
      <c r="AS13" s="416"/>
      <c r="AT13" s="416"/>
      <c r="AU13" s="416"/>
      <c r="AV13" s="416"/>
      <c r="AW13" s="416"/>
      <c r="AX13" s="416"/>
      <c r="AY13" s="416"/>
      <c r="AZ13" s="416"/>
      <c r="BA13" s="416"/>
      <c r="BB13" s="416"/>
      <c r="BC13" s="416"/>
      <c r="BD13" s="416"/>
      <c r="BE13" s="416"/>
      <c r="BF13" s="416"/>
      <c r="BG13" s="416"/>
      <c r="BH13" s="416"/>
      <c r="BI13" s="416"/>
      <c r="BJ13" s="416"/>
      <c r="BK13" s="417"/>
    </row>
    <row r="14" spans="1:63" ht="14.25">
      <c r="A14" s="130"/>
      <c r="B14" s="133" t="s">
        <v>170</v>
      </c>
      <c r="C14" s="134"/>
      <c r="D14" s="88"/>
      <c r="E14" s="88"/>
      <c r="F14" s="88"/>
      <c r="G14" s="135"/>
      <c r="H14" s="134"/>
      <c r="I14" s="88"/>
      <c r="J14" s="88"/>
      <c r="K14" s="88"/>
      <c r="L14" s="135"/>
      <c r="M14" s="134"/>
      <c r="N14" s="88"/>
      <c r="O14" s="88"/>
      <c r="P14" s="88"/>
      <c r="Q14" s="135"/>
      <c r="R14" s="134"/>
      <c r="S14" s="88"/>
      <c r="T14" s="88"/>
      <c r="U14" s="88"/>
      <c r="V14" s="135"/>
      <c r="W14" s="134"/>
      <c r="X14" s="88"/>
      <c r="Y14" s="88"/>
      <c r="Z14" s="88"/>
      <c r="AA14" s="135"/>
      <c r="AB14" s="134"/>
      <c r="AC14" s="88"/>
      <c r="AD14" s="88"/>
      <c r="AE14" s="88"/>
      <c r="AF14" s="135"/>
      <c r="AG14" s="134"/>
      <c r="AH14" s="88"/>
      <c r="AI14" s="88"/>
      <c r="AJ14" s="88"/>
      <c r="AK14" s="135"/>
      <c r="AL14" s="134"/>
      <c r="AM14" s="88"/>
      <c r="AN14" s="88"/>
      <c r="AO14" s="88"/>
      <c r="AP14" s="135"/>
      <c r="AQ14" s="134"/>
      <c r="AR14" s="88"/>
      <c r="AS14" s="88"/>
      <c r="AT14" s="88"/>
      <c r="AU14" s="135"/>
      <c r="AV14" s="134"/>
      <c r="AW14" s="88"/>
      <c r="AX14" s="88"/>
      <c r="AY14" s="88"/>
      <c r="AZ14" s="135"/>
      <c r="BA14" s="134"/>
      <c r="BB14" s="88"/>
      <c r="BC14" s="88"/>
      <c r="BD14" s="88"/>
      <c r="BE14" s="135"/>
      <c r="BF14" s="134"/>
      <c r="BG14" s="88"/>
      <c r="BH14" s="88"/>
      <c r="BI14" s="88"/>
      <c r="BJ14" s="135"/>
      <c r="BK14" s="136"/>
    </row>
    <row r="15" spans="1:63" ht="14.25">
      <c r="A15" s="130"/>
      <c r="B15" s="133" t="s">
        <v>177</v>
      </c>
      <c r="C15" s="134"/>
      <c r="D15" s="88"/>
      <c r="E15" s="88"/>
      <c r="F15" s="88"/>
      <c r="G15" s="135"/>
      <c r="H15" s="134"/>
      <c r="I15" s="88"/>
      <c r="J15" s="88"/>
      <c r="K15" s="88"/>
      <c r="L15" s="135"/>
      <c r="M15" s="134"/>
      <c r="N15" s="88"/>
      <c r="O15" s="88"/>
      <c r="P15" s="88"/>
      <c r="Q15" s="135"/>
      <c r="R15" s="134"/>
      <c r="S15" s="88"/>
      <c r="T15" s="88"/>
      <c r="U15" s="88"/>
      <c r="V15" s="135"/>
      <c r="W15" s="134"/>
      <c r="X15" s="88"/>
      <c r="Y15" s="88"/>
      <c r="Z15" s="88"/>
      <c r="AA15" s="135"/>
      <c r="AB15" s="134"/>
      <c r="AC15" s="88"/>
      <c r="AD15" s="88"/>
      <c r="AE15" s="88"/>
      <c r="AF15" s="135"/>
      <c r="AG15" s="134"/>
      <c r="AH15" s="88"/>
      <c r="AI15" s="88"/>
      <c r="AJ15" s="88"/>
      <c r="AK15" s="135"/>
      <c r="AL15" s="134"/>
      <c r="AM15" s="88"/>
      <c r="AN15" s="88"/>
      <c r="AO15" s="88"/>
      <c r="AP15" s="135"/>
      <c r="AQ15" s="134"/>
      <c r="AR15" s="88"/>
      <c r="AS15" s="88"/>
      <c r="AT15" s="88"/>
      <c r="AU15" s="135"/>
      <c r="AV15" s="134"/>
      <c r="AW15" s="88"/>
      <c r="AX15" s="88"/>
      <c r="AY15" s="88"/>
      <c r="AZ15" s="135"/>
      <c r="BA15" s="134"/>
      <c r="BB15" s="88"/>
      <c r="BC15" s="88"/>
      <c r="BD15" s="88"/>
      <c r="BE15" s="135"/>
      <c r="BF15" s="134"/>
      <c r="BG15" s="88"/>
      <c r="BH15" s="88"/>
      <c r="BI15" s="88"/>
      <c r="BJ15" s="135"/>
      <c r="BK15" s="136"/>
    </row>
    <row r="16" spans="1:63" ht="14.25">
      <c r="A16" s="130" t="s">
        <v>178</v>
      </c>
      <c r="B16" s="132" t="s">
        <v>179</v>
      </c>
      <c r="C16" s="415"/>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c r="AM16" s="416"/>
      <c r="AN16" s="416"/>
      <c r="AO16" s="416"/>
      <c r="AP16" s="416"/>
      <c r="AQ16" s="416"/>
      <c r="AR16" s="416"/>
      <c r="AS16" s="416"/>
      <c r="AT16" s="416"/>
      <c r="AU16" s="416"/>
      <c r="AV16" s="416"/>
      <c r="AW16" s="416"/>
      <c r="AX16" s="416"/>
      <c r="AY16" s="416"/>
      <c r="AZ16" s="416"/>
      <c r="BA16" s="416"/>
      <c r="BB16" s="416"/>
      <c r="BC16" s="416"/>
      <c r="BD16" s="416"/>
      <c r="BE16" s="416"/>
      <c r="BF16" s="416"/>
      <c r="BG16" s="416"/>
      <c r="BH16" s="416"/>
      <c r="BI16" s="416"/>
      <c r="BJ16" s="416"/>
      <c r="BK16" s="417"/>
    </row>
    <row r="17" spans="1:63" ht="14.25">
      <c r="A17" s="130"/>
      <c r="B17" s="133" t="s">
        <v>170</v>
      </c>
      <c r="C17" s="134"/>
      <c r="D17" s="88"/>
      <c r="E17" s="88"/>
      <c r="F17" s="88"/>
      <c r="G17" s="135"/>
      <c r="H17" s="134"/>
      <c r="I17" s="88"/>
      <c r="J17" s="88"/>
      <c r="K17" s="88"/>
      <c r="L17" s="135"/>
      <c r="M17" s="134"/>
      <c r="N17" s="88"/>
      <c r="O17" s="88"/>
      <c r="P17" s="88"/>
      <c r="Q17" s="135"/>
      <c r="R17" s="134"/>
      <c r="S17" s="88"/>
      <c r="T17" s="88"/>
      <c r="U17" s="88"/>
      <c r="V17" s="135"/>
      <c r="W17" s="134"/>
      <c r="X17" s="88"/>
      <c r="Y17" s="88"/>
      <c r="Z17" s="88"/>
      <c r="AA17" s="135"/>
      <c r="AB17" s="134"/>
      <c r="AC17" s="88"/>
      <c r="AD17" s="88"/>
      <c r="AE17" s="88"/>
      <c r="AF17" s="135"/>
      <c r="AG17" s="134"/>
      <c r="AH17" s="88"/>
      <c r="AI17" s="88"/>
      <c r="AJ17" s="88"/>
      <c r="AK17" s="135"/>
      <c r="AL17" s="134"/>
      <c r="AM17" s="88"/>
      <c r="AN17" s="88"/>
      <c r="AO17" s="88"/>
      <c r="AP17" s="135"/>
      <c r="AQ17" s="134"/>
      <c r="AR17" s="88"/>
      <c r="AS17" s="88"/>
      <c r="AT17" s="88"/>
      <c r="AU17" s="135"/>
      <c r="AV17" s="134"/>
      <c r="AW17" s="88"/>
      <c r="AX17" s="88"/>
      <c r="AY17" s="88"/>
      <c r="AZ17" s="135"/>
      <c r="BA17" s="134"/>
      <c r="BB17" s="88"/>
      <c r="BC17" s="88"/>
      <c r="BD17" s="88"/>
      <c r="BE17" s="135"/>
      <c r="BF17" s="134"/>
      <c r="BG17" s="88"/>
      <c r="BH17" s="88"/>
      <c r="BI17" s="88"/>
      <c r="BJ17" s="135"/>
      <c r="BK17" s="136"/>
    </row>
    <row r="18" spans="1:63" ht="14.25">
      <c r="A18" s="130"/>
      <c r="B18" s="133" t="s">
        <v>180</v>
      </c>
      <c r="C18" s="134"/>
      <c r="D18" s="88"/>
      <c r="E18" s="88"/>
      <c r="F18" s="88"/>
      <c r="G18" s="135"/>
      <c r="H18" s="134"/>
      <c r="I18" s="88"/>
      <c r="J18" s="88"/>
      <c r="K18" s="88"/>
      <c r="L18" s="135"/>
      <c r="M18" s="134"/>
      <c r="N18" s="88"/>
      <c r="O18" s="88"/>
      <c r="P18" s="88"/>
      <c r="Q18" s="135"/>
      <c r="R18" s="134"/>
      <c r="S18" s="88"/>
      <c r="T18" s="88"/>
      <c r="U18" s="88"/>
      <c r="V18" s="135"/>
      <c r="W18" s="134"/>
      <c r="X18" s="88"/>
      <c r="Y18" s="88"/>
      <c r="Z18" s="88"/>
      <c r="AA18" s="135"/>
      <c r="AB18" s="134"/>
      <c r="AC18" s="88"/>
      <c r="AD18" s="88"/>
      <c r="AE18" s="88"/>
      <c r="AF18" s="135"/>
      <c r="AG18" s="134"/>
      <c r="AH18" s="88"/>
      <c r="AI18" s="88"/>
      <c r="AJ18" s="88"/>
      <c r="AK18" s="135"/>
      <c r="AL18" s="134"/>
      <c r="AM18" s="88"/>
      <c r="AN18" s="88"/>
      <c r="AO18" s="88"/>
      <c r="AP18" s="135"/>
      <c r="AQ18" s="134"/>
      <c r="AR18" s="88"/>
      <c r="AS18" s="88"/>
      <c r="AT18" s="88"/>
      <c r="AU18" s="135"/>
      <c r="AV18" s="134"/>
      <c r="AW18" s="88"/>
      <c r="AX18" s="88"/>
      <c r="AY18" s="88"/>
      <c r="AZ18" s="135"/>
      <c r="BA18" s="134"/>
      <c r="BB18" s="88"/>
      <c r="BC18" s="88"/>
      <c r="BD18" s="88"/>
      <c r="BE18" s="135"/>
      <c r="BF18" s="134"/>
      <c r="BG18" s="88"/>
      <c r="BH18" s="88"/>
      <c r="BI18" s="88"/>
      <c r="BJ18" s="135"/>
      <c r="BK18" s="136"/>
    </row>
    <row r="19" spans="1:63" ht="14.25">
      <c r="A19" s="130" t="s">
        <v>181</v>
      </c>
      <c r="B19" s="132" t="s">
        <v>182</v>
      </c>
      <c r="C19" s="415"/>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c r="AM19" s="416"/>
      <c r="AN19" s="416"/>
      <c r="AO19" s="416"/>
      <c r="AP19" s="416"/>
      <c r="AQ19" s="416"/>
      <c r="AR19" s="416"/>
      <c r="AS19" s="416"/>
      <c r="AT19" s="416"/>
      <c r="AU19" s="416"/>
      <c r="AV19" s="416"/>
      <c r="AW19" s="416"/>
      <c r="AX19" s="416"/>
      <c r="AY19" s="416"/>
      <c r="AZ19" s="416"/>
      <c r="BA19" s="416"/>
      <c r="BB19" s="416"/>
      <c r="BC19" s="416"/>
      <c r="BD19" s="416"/>
      <c r="BE19" s="416"/>
      <c r="BF19" s="416"/>
      <c r="BG19" s="416"/>
      <c r="BH19" s="416"/>
      <c r="BI19" s="416"/>
      <c r="BJ19" s="416"/>
      <c r="BK19" s="417"/>
    </row>
    <row r="20" spans="1:63" ht="14.25">
      <c r="A20" s="130"/>
      <c r="B20" s="133" t="s">
        <v>183</v>
      </c>
      <c r="C20" s="134"/>
      <c r="D20" s="88">
        <v>244.89762496953665</v>
      </c>
      <c r="E20" s="88"/>
      <c r="F20" s="88"/>
      <c r="G20" s="135"/>
      <c r="H20" s="134"/>
      <c r="I20" s="88"/>
      <c r="J20" s="137">
        <v>924.4162168502684</v>
      </c>
      <c r="K20" s="88"/>
      <c r="L20" s="135"/>
      <c r="M20" s="134"/>
      <c r="N20" s="88"/>
      <c r="O20" s="88"/>
      <c r="P20" s="88"/>
      <c r="Q20" s="135"/>
      <c r="R20" s="134"/>
      <c r="S20" s="88"/>
      <c r="T20" s="137">
        <v>50.24922321678001</v>
      </c>
      <c r="U20" s="88"/>
      <c r="V20" s="135"/>
      <c r="W20" s="134"/>
      <c r="X20" s="88"/>
      <c r="Z20" s="88"/>
      <c r="AA20" s="135"/>
      <c r="AB20" s="134"/>
      <c r="AC20" s="88"/>
      <c r="AD20" s="137">
        <v>40.758379884</v>
      </c>
      <c r="AE20" s="88"/>
      <c r="AF20" s="135"/>
      <c r="AG20" s="134"/>
      <c r="AH20" s="88"/>
      <c r="AI20" s="88"/>
      <c r="AJ20" s="88"/>
      <c r="AK20" s="135"/>
      <c r="AL20" s="134"/>
      <c r="AM20" s="88"/>
      <c r="AN20" s="137">
        <v>4.5287088760000005</v>
      </c>
      <c r="AO20" s="88"/>
      <c r="AP20" s="135"/>
      <c r="AQ20" s="134"/>
      <c r="AR20" s="88"/>
      <c r="AS20" s="88"/>
      <c r="AT20" s="88"/>
      <c r="AU20" s="135"/>
      <c r="AV20" s="134"/>
      <c r="AW20" s="88"/>
      <c r="AX20" s="88"/>
      <c r="AY20" s="88"/>
      <c r="AZ20" s="135"/>
      <c r="BA20" s="134"/>
      <c r="BB20" s="88"/>
      <c r="BC20" s="88"/>
      <c r="BD20" s="88"/>
      <c r="BE20" s="135"/>
      <c r="BF20" s="134"/>
      <c r="BG20" s="88"/>
      <c r="BH20" s="88"/>
      <c r="BI20" s="88"/>
      <c r="BJ20" s="135"/>
      <c r="BK20" s="138">
        <f>D20+J20+T20+AD20+AN20</f>
        <v>1264.8501537965851</v>
      </c>
    </row>
    <row r="21" spans="1:63" ht="14.25">
      <c r="A21" s="130"/>
      <c r="B21" s="133" t="s">
        <v>184</v>
      </c>
      <c r="C21" s="134"/>
      <c r="D21" s="88">
        <f>SUM(D20)</f>
        <v>244.89762496953665</v>
      </c>
      <c r="E21" s="88"/>
      <c r="F21" s="88"/>
      <c r="G21" s="135"/>
      <c r="H21" s="134"/>
      <c r="I21" s="88"/>
      <c r="J21" s="137">
        <f>SUM(J20)</f>
        <v>924.4162168502684</v>
      </c>
      <c r="K21" s="88"/>
      <c r="L21" s="135"/>
      <c r="M21" s="134"/>
      <c r="N21" s="88"/>
      <c r="O21" s="88"/>
      <c r="P21" s="88"/>
      <c r="Q21" s="135"/>
      <c r="R21" s="134"/>
      <c r="S21" s="88"/>
      <c r="T21" s="137">
        <f>SUM(T20)</f>
        <v>50.24922321678001</v>
      </c>
      <c r="U21" s="88"/>
      <c r="V21" s="135"/>
      <c r="W21" s="134"/>
      <c r="X21" s="88"/>
      <c r="Y21" s="88"/>
      <c r="Z21" s="88"/>
      <c r="AA21" s="135"/>
      <c r="AB21" s="134"/>
      <c r="AC21" s="88"/>
      <c r="AD21" s="137">
        <f>SUM(AD20)</f>
        <v>40.758379884</v>
      </c>
      <c r="AE21" s="88"/>
      <c r="AF21" s="135"/>
      <c r="AG21" s="134"/>
      <c r="AH21" s="88"/>
      <c r="AI21" s="88"/>
      <c r="AJ21" s="88"/>
      <c r="AK21" s="135"/>
      <c r="AL21" s="134"/>
      <c r="AM21" s="88"/>
      <c r="AN21" s="137">
        <f>SUM(AN20)</f>
        <v>4.5287088760000005</v>
      </c>
      <c r="AO21" s="88"/>
      <c r="AP21" s="135"/>
      <c r="AQ21" s="134"/>
      <c r="AR21" s="88"/>
      <c r="AS21" s="88"/>
      <c r="AT21" s="88"/>
      <c r="AU21" s="135"/>
      <c r="AV21" s="134"/>
      <c r="AW21" s="88"/>
      <c r="AX21" s="88"/>
      <c r="AY21" s="88"/>
      <c r="AZ21" s="135"/>
      <c r="BA21" s="134"/>
      <c r="BB21" s="88"/>
      <c r="BC21" s="88"/>
      <c r="BD21" s="88"/>
      <c r="BE21" s="135"/>
      <c r="BF21" s="134"/>
      <c r="BG21" s="88"/>
      <c r="BH21" s="88"/>
      <c r="BI21" s="88"/>
      <c r="BJ21" s="135"/>
      <c r="BK21" s="138">
        <f>D21+J21+T21+AD21+AN21</f>
        <v>1264.8501537965851</v>
      </c>
    </row>
    <row r="22" spans="1:63" ht="14.25">
      <c r="A22" s="130" t="s">
        <v>185</v>
      </c>
      <c r="B22" s="132" t="s">
        <v>186</v>
      </c>
      <c r="C22" s="415"/>
      <c r="D22" s="416"/>
      <c r="E22" s="416"/>
      <c r="F22" s="416"/>
      <c r="G22" s="416"/>
      <c r="H22" s="416"/>
      <c r="I22" s="416"/>
      <c r="J22" s="416"/>
      <c r="K22" s="416"/>
      <c r="L22" s="416"/>
      <c r="M22" s="416"/>
      <c r="N22" s="416"/>
      <c r="O22" s="416"/>
      <c r="P22" s="416"/>
      <c r="Q22" s="416"/>
      <c r="R22" s="416"/>
      <c r="S22" s="416"/>
      <c r="T22" s="416"/>
      <c r="U22" s="416"/>
      <c r="V22" s="416"/>
      <c r="W22" s="416"/>
      <c r="X22" s="416"/>
      <c r="Y22" s="416"/>
      <c r="Z22" s="416"/>
      <c r="AA22" s="416"/>
      <c r="AB22" s="416"/>
      <c r="AC22" s="416"/>
      <c r="AD22" s="416"/>
      <c r="AE22" s="416"/>
      <c r="AF22" s="416"/>
      <c r="AG22" s="416"/>
      <c r="AH22" s="416"/>
      <c r="AI22" s="416"/>
      <c r="AJ22" s="416"/>
      <c r="AK22" s="416"/>
      <c r="AL22" s="416"/>
      <c r="AM22" s="416"/>
      <c r="AN22" s="416"/>
      <c r="AO22" s="416"/>
      <c r="AP22" s="416"/>
      <c r="AQ22" s="416"/>
      <c r="AR22" s="416"/>
      <c r="AS22" s="416"/>
      <c r="AT22" s="416"/>
      <c r="AU22" s="416"/>
      <c r="AV22" s="416"/>
      <c r="AW22" s="416"/>
      <c r="AX22" s="416"/>
      <c r="AY22" s="416"/>
      <c r="AZ22" s="416"/>
      <c r="BA22" s="416"/>
      <c r="BB22" s="416"/>
      <c r="BC22" s="416"/>
      <c r="BD22" s="416"/>
      <c r="BE22" s="416"/>
      <c r="BF22" s="416"/>
      <c r="BG22" s="416"/>
      <c r="BH22" s="416"/>
      <c r="BI22" s="416"/>
      <c r="BJ22" s="416"/>
      <c r="BK22" s="417"/>
    </row>
    <row r="23" spans="1:63" ht="14.25">
      <c r="A23" s="130"/>
      <c r="B23" s="133" t="s">
        <v>170</v>
      </c>
      <c r="C23" s="134"/>
      <c r="D23" s="88"/>
      <c r="E23" s="88"/>
      <c r="F23" s="88"/>
      <c r="G23" s="135"/>
      <c r="H23" s="134"/>
      <c r="I23" s="88"/>
      <c r="J23" s="88"/>
      <c r="K23" s="88"/>
      <c r="L23" s="135"/>
      <c r="M23" s="134"/>
      <c r="N23" s="88"/>
      <c r="O23" s="88"/>
      <c r="P23" s="88"/>
      <c r="Q23" s="135"/>
      <c r="R23" s="134"/>
      <c r="S23" s="88"/>
      <c r="T23" s="88"/>
      <c r="U23" s="88"/>
      <c r="V23" s="135"/>
      <c r="W23" s="134"/>
      <c r="X23" s="88"/>
      <c r="Y23" s="88"/>
      <c r="Z23" s="88"/>
      <c r="AA23" s="135"/>
      <c r="AB23" s="134"/>
      <c r="AC23" s="88"/>
      <c r="AD23" s="88"/>
      <c r="AE23" s="88"/>
      <c r="AF23" s="135"/>
      <c r="AG23" s="134"/>
      <c r="AH23" s="88"/>
      <c r="AI23" s="88"/>
      <c r="AJ23" s="88"/>
      <c r="AK23" s="135"/>
      <c r="AL23" s="134"/>
      <c r="AM23" s="88"/>
      <c r="AN23" s="88"/>
      <c r="AO23" s="88"/>
      <c r="AP23" s="135"/>
      <c r="AQ23" s="134"/>
      <c r="AR23" s="88"/>
      <c r="AS23" s="88"/>
      <c r="AT23" s="88"/>
      <c r="AU23" s="135"/>
      <c r="AV23" s="134"/>
      <c r="AW23" s="88"/>
      <c r="AX23" s="88"/>
      <c r="AY23" s="88"/>
      <c r="AZ23" s="135"/>
      <c r="BA23" s="134"/>
      <c r="BB23" s="88"/>
      <c r="BC23" s="88"/>
      <c r="BD23" s="88"/>
      <c r="BE23" s="135"/>
      <c r="BF23" s="134"/>
      <c r="BG23" s="88"/>
      <c r="BH23" s="88"/>
      <c r="BI23" s="88"/>
      <c r="BJ23" s="135"/>
      <c r="BK23" s="136"/>
    </row>
    <row r="24" spans="1:63" ht="14.25">
      <c r="A24" s="130"/>
      <c r="B24" s="133" t="s">
        <v>187</v>
      </c>
      <c r="C24" s="134"/>
      <c r="D24" s="88"/>
      <c r="E24" s="88"/>
      <c r="F24" s="88"/>
      <c r="G24" s="135"/>
      <c r="H24" s="134"/>
      <c r="I24" s="88"/>
      <c r="J24" s="88"/>
      <c r="K24" s="88"/>
      <c r="L24" s="135"/>
      <c r="M24" s="134"/>
      <c r="N24" s="88"/>
      <c r="O24" s="88"/>
      <c r="P24" s="88"/>
      <c r="Q24" s="135"/>
      <c r="R24" s="134"/>
      <c r="S24" s="88"/>
      <c r="T24" s="88"/>
      <c r="U24" s="88"/>
      <c r="V24" s="135"/>
      <c r="W24" s="134"/>
      <c r="X24" s="88"/>
      <c r="Y24" s="88"/>
      <c r="Z24" s="88"/>
      <c r="AA24" s="135"/>
      <c r="AB24" s="134"/>
      <c r="AC24" s="88"/>
      <c r="AD24" s="88"/>
      <c r="AE24" s="88"/>
      <c r="AF24" s="135"/>
      <c r="AG24" s="134"/>
      <c r="AH24" s="88"/>
      <c r="AI24" s="88"/>
      <c r="AJ24" s="88"/>
      <c r="AK24" s="135"/>
      <c r="AL24" s="134"/>
      <c r="AM24" s="88"/>
      <c r="AN24" s="88"/>
      <c r="AO24" s="88"/>
      <c r="AP24" s="135"/>
      <c r="AQ24" s="134"/>
      <c r="AR24" s="88"/>
      <c r="AS24" s="88"/>
      <c r="AT24" s="88"/>
      <c r="AU24" s="135"/>
      <c r="AV24" s="134"/>
      <c r="AW24" s="88"/>
      <c r="AX24" s="88"/>
      <c r="AY24" s="88"/>
      <c r="AZ24" s="135"/>
      <c r="BA24" s="134"/>
      <c r="BB24" s="88"/>
      <c r="BC24" s="88"/>
      <c r="BD24" s="88"/>
      <c r="BE24" s="135"/>
      <c r="BF24" s="134"/>
      <c r="BG24" s="88"/>
      <c r="BH24" s="88"/>
      <c r="BI24" s="88"/>
      <c r="BJ24" s="135"/>
      <c r="BK24" s="136"/>
    </row>
    <row r="25" spans="1:63" ht="14.25">
      <c r="A25" s="130"/>
      <c r="B25" s="139" t="s">
        <v>188</v>
      </c>
      <c r="C25" s="134"/>
      <c r="D25" s="88"/>
      <c r="E25" s="88"/>
      <c r="F25" s="88"/>
      <c r="G25" s="135"/>
      <c r="H25" s="134"/>
      <c r="I25" s="88"/>
      <c r="J25" s="88"/>
      <c r="K25" s="88"/>
      <c r="L25" s="135"/>
      <c r="M25" s="134"/>
      <c r="N25" s="88"/>
      <c r="O25" s="88"/>
      <c r="P25" s="88"/>
      <c r="Q25" s="135"/>
      <c r="R25" s="134"/>
      <c r="S25" s="88"/>
      <c r="T25" s="88"/>
      <c r="U25" s="88"/>
      <c r="V25" s="135"/>
      <c r="W25" s="134"/>
      <c r="X25" s="88"/>
      <c r="Y25" s="88"/>
      <c r="Z25" s="88"/>
      <c r="AA25" s="135"/>
      <c r="AB25" s="134"/>
      <c r="AC25" s="88"/>
      <c r="AD25" s="88"/>
      <c r="AE25" s="88"/>
      <c r="AF25" s="135"/>
      <c r="AG25" s="134"/>
      <c r="AH25" s="88"/>
      <c r="AI25" s="88"/>
      <c r="AJ25" s="88"/>
      <c r="AK25" s="135"/>
      <c r="AL25" s="134"/>
      <c r="AM25" s="88"/>
      <c r="AN25" s="88"/>
      <c r="AO25" s="88"/>
      <c r="AP25" s="135"/>
      <c r="AQ25" s="134"/>
      <c r="AR25" s="88"/>
      <c r="AS25" s="88"/>
      <c r="AT25" s="88"/>
      <c r="AU25" s="135"/>
      <c r="AV25" s="134"/>
      <c r="AW25" s="88"/>
      <c r="AX25" s="88"/>
      <c r="AY25" s="88"/>
      <c r="AZ25" s="135"/>
      <c r="BA25" s="134"/>
      <c r="BB25" s="88"/>
      <c r="BC25" s="88"/>
      <c r="BD25" s="88"/>
      <c r="BE25" s="135"/>
      <c r="BF25" s="134"/>
      <c r="BG25" s="88"/>
      <c r="BH25" s="88"/>
      <c r="BI25" s="88"/>
      <c r="BJ25" s="135"/>
      <c r="BK25" s="136"/>
    </row>
    <row r="26" spans="1:63" ht="3.75" customHeight="1">
      <c r="A26" s="130"/>
      <c r="B26" s="140"/>
      <c r="C26" s="415"/>
      <c r="D26" s="416"/>
      <c r="E26" s="416"/>
      <c r="F26" s="416"/>
      <c r="G26" s="416"/>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c r="AG26" s="416"/>
      <c r="AH26" s="416"/>
      <c r="AI26" s="416"/>
      <c r="AJ26" s="416"/>
      <c r="AK26" s="416"/>
      <c r="AL26" s="416"/>
      <c r="AM26" s="416"/>
      <c r="AN26" s="416"/>
      <c r="AO26" s="416"/>
      <c r="AP26" s="416"/>
      <c r="AQ26" s="416"/>
      <c r="AR26" s="416"/>
      <c r="AS26" s="416"/>
      <c r="AT26" s="416"/>
      <c r="AU26" s="416"/>
      <c r="AV26" s="416"/>
      <c r="AW26" s="416"/>
      <c r="AX26" s="416"/>
      <c r="AY26" s="416"/>
      <c r="AZ26" s="416"/>
      <c r="BA26" s="416"/>
      <c r="BB26" s="416"/>
      <c r="BC26" s="416"/>
      <c r="BD26" s="416"/>
      <c r="BE26" s="416"/>
      <c r="BF26" s="416"/>
      <c r="BG26" s="416"/>
      <c r="BH26" s="416"/>
      <c r="BI26" s="416"/>
      <c r="BJ26" s="416"/>
      <c r="BK26" s="417"/>
    </row>
    <row r="27" spans="1:63" ht="14.25">
      <c r="A27" s="130" t="s">
        <v>189</v>
      </c>
      <c r="B27" s="131" t="s">
        <v>190</v>
      </c>
      <c r="C27" s="415"/>
      <c r="D27" s="416"/>
      <c r="E27" s="416"/>
      <c r="F27" s="416"/>
      <c r="G27" s="416"/>
      <c r="H27" s="416"/>
      <c r="I27" s="416"/>
      <c r="J27" s="416"/>
      <c r="K27" s="416"/>
      <c r="L27" s="416"/>
      <c r="M27" s="416"/>
      <c r="N27" s="416"/>
      <c r="O27" s="416"/>
      <c r="P27" s="416"/>
      <c r="Q27" s="416"/>
      <c r="R27" s="416"/>
      <c r="S27" s="416"/>
      <c r="T27" s="416"/>
      <c r="U27" s="416"/>
      <c r="V27" s="416"/>
      <c r="W27" s="416"/>
      <c r="X27" s="416"/>
      <c r="Y27" s="416"/>
      <c r="Z27" s="416"/>
      <c r="AA27" s="416"/>
      <c r="AB27" s="416"/>
      <c r="AC27" s="416"/>
      <c r="AD27" s="416"/>
      <c r="AE27" s="416"/>
      <c r="AF27" s="416"/>
      <c r="AG27" s="416"/>
      <c r="AH27" s="416"/>
      <c r="AI27" s="416"/>
      <c r="AJ27" s="416"/>
      <c r="AK27" s="416"/>
      <c r="AL27" s="416"/>
      <c r="AM27" s="416"/>
      <c r="AN27" s="416"/>
      <c r="AO27" s="416"/>
      <c r="AP27" s="416"/>
      <c r="AQ27" s="416"/>
      <c r="AR27" s="416"/>
      <c r="AS27" s="416"/>
      <c r="AT27" s="416"/>
      <c r="AU27" s="416"/>
      <c r="AV27" s="416"/>
      <c r="AW27" s="416"/>
      <c r="AX27" s="416"/>
      <c r="AY27" s="416"/>
      <c r="AZ27" s="416"/>
      <c r="BA27" s="416"/>
      <c r="BB27" s="416"/>
      <c r="BC27" s="416"/>
      <c r="BD27" s="416"/>
      <c r="BE27" s="416"/>
      <c r="BF27" s="416"/>
      <c r="BG27" s="416"/>
      <c r="BH27" s="416"/>
      <c r="BI27" s="416"/>
      <c r="BJ27" s="416"/>
      <c r="BK27" s="417"/>
    </row>
    <row r="28" spans="1:63" s="141" customFormat="1" ht="14.25">
      <c r="A28" s="130" t="s">
        <v>168</v>
      </c>
      <c r="B28" s="132" t="s">
        <v>191</v>
      </c>
      <c r="C28" s="418"/>
      <c r="D28" s="419"/>
      <c r="E28" s="419"/>
      <c r="F28" s="419"/>
      <c r="G28" s="419"/>
      <c r="H28" s="419"/>
      <c r="I28" s="419"/>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K28" s="419"/>
      <c r="AL28" s="419"/>
      <c r="AM28" s="419"/>
      <c r="AN28" s="419"/>
      <c r="AO28" s="419"/>
      <c r="AP28" s="419"/>
      <c r="AQ28" s="419"/>
      <c r="AR28" s="419"/>
      <c r="AS28" s="419"/>
      <c r="AT28" s="419"/>
      <c r="AU28" s="419"/>
      <c r="AV28" s="419"/>
      <c r="AW28" s="419"/>
      <c r="AX28" s="419"/>
      <c r="AY28" s="419"/>
      <c r="AZ28" s="419"/>
      <c r="BA28" s="419"/>
      <c r="BB28" s="419"/>
      <c r="BC28" s="419"/>
      <c r="BD28" s="419"/>
      <c r="BE28" s="419"/>
      <c r="BF28" s="419"/>
      <c r="BG28" s="419"/>
      <c r="BH28" s="419"/>
      <c r="BI28" s="419"/>
      <c r="BJ28" s="419"/>
      <c r="BK28" s="420"/>
    </row>
    <row r="29" spans="1:63" s="141" customFormat="1" ht="14.25">
      <c r="A29" s="130"/>
      <c r="B29" s="133" t="s">
        <v>170</v>
      </c>
      <c r="C29" s="142"/>
      <c r="D29" s="143"/>
      <c r="E29" s="143"/>
      <c r="F29" s="143"/>
      <c r="G29" s="144"/>
      <c r="H29" s="142"/>
      <c r="I29" s="143"/>
      <c r="J29" s="143"/>
      <c r="K29" s="143"/>
      <c r="L29" s="144"/>
      <c r="M29" s="142"/>
      <c r="N29" s="143"/>
      <c r="O29" s="143"/>
      <c r="P29" s="143"/>
      <c r="Q29" s="144"/>
      <c r="R29" s="142"/>
      <c r="S29" s="143"/>
      <c r="T29" s="143"/>
      <c r="U29" s="143"/>
      <c r="V29" s="144"/>
      <c r="W29" s="142"/>
      <c r="X29" s="143"/>
      <c r="Y29" s="143"/>
      <c r="Z29" s="143"/>
      <c r="AA29" s="144"/>
      <c r="AB29" s="142"/>
      <c r="AC29" s="143"/>
      <c r="AD29" s="143"/>
      <c r="AE29" s="143"/>
      <c r="AF29" s="144"/>
      <c r="AG29" s="142"/>
      <c r="AH29" s="143"/>
      <c r="AI29" s="143"/>
      <c r="AJ29" s="143"/>
      <c r="AK29" s="144"/>
      <c r="AL29" s="142"/>
      <c r="AM29" s="143"/>
      <c r="AN29" s="143"/>
      <c r="AO29" s="143"/>
      <c r="AP29" s="144"/>
      <c r="AQ29" s="142"/>
      <c r="AR29" s="143"/>
      <c r="AS29" s="143"/>
      <c r="AT29" s="143"/>
      <c r="AU29" s="144"/>
      <c r="AV29" s="142"/>
      <c r="AW29" s="143"/>
      <c r="AX29" s="143"/>
      <c r="AY29" s="143"/>
      <c r="AZ29" s="144"/>
      <c r="BA29" s="142"/>
      <c r="BB29" s="143"/>
      <c r="BC29" s="143"/>
      <c r="BD29" s="143"/>
      <c r="BE29" s="144"/>
      <c r="BF29" s="142"/>
      <c r="BG29" s="143"/>
      <c r="BH29" s="143"/>
      <c r="BI29" s="143"/>
      <c r="BJ29" s="144"/>
      <c r="BK29" s="130"/>
    </row>
    <row r="30" spans="1:63" s="141" customFormat="1" ht="14.25">
      <c r="A30" s="130"/>
      <c r="B30" s="133" t="s">
        <v>171</v>
      </c>
      <c r="C30" s="142"/>
      <c r="D30" s="143"/>
      <c r="E30" s="143"/>
      <c r="F30" s="143"/>
      <c r="G30" s="144"/>
      <c r="H30" s="142"/>
      <c r="I30" s="143"/>
      <c r="J30" s="143"/>
      <c r="K30" s="143"/>
      <c r="L30" s="144"/>
      <c r="M30" s="142"/>
      <c r="N30" s="143"/>
      <c r="O30" s="143"/>
      <c r="P30" s="143"/>
      <c r="Q30" s="144"/>
      <c r="R30" s="142"/>
      <c r="S30" s="143"/>
      <c r="T30" s="143"/>
      <c r="U30" s="143"/>
      <c r="V30" s="144"/>
      <c r="W30" s="142"/>
      <c r="X30" s="143"/>
      <c r="Y30" s="143"/>
      <c r="Z30" s="143"/>
      <c r="AA30" s="144"/>
      <c r="AB30" s="142"/>
      <c r="AC30" s="143"/>
      <c r="AD30" s="143"/>
      <c r="AE30" s="143"/>
      <c r="AF30" s="144"/>
      <c r="AG30" s="142"/>
      <c r="AH30" s="143"/>
      <c r="AI30" s="143"/>
      <c r="AJ30" s="143"/>
      <c r="AK30" s="144"/>
      <c r="AL30" s="142"/>
      <c r="AM30" s="143"/>
      <c r="AN30" s="143"/>
      <c r="AO30" s="143"/>
      <c r="AP30" s="144"/>
      <c r="AQ30" s="142"/>
      <c r="AR30" s="143"/>
      <c r="AS30" s="143"/>
      <c r="AT30" s="143"/>
      <c r="AU30" s="144"/>
      <c r="AV30" s="142"/>
      <c r="AW30" s="143"/>
      <c r="AX30" s="143"/>
      <c r="AY30" s="143"/>
      <c r="AZ30" s="144"/>
      <c r="BA30" s="142"/>
      <c r="BB30" s="143"/>
      <c r="BC30" s="143"/>
      <c r="BD30" s="143"/>
      <c r="BE30" s="144"/>
      <c r="BF30" s="142"/>
      <c r="BG30" s="143"/>
      <c r="BH30" s="143"/>
      <c r="BI30" s="143"/>
      <c r="BJ30" s="144"/>
      <c r="BK30" s="130"/>
    </row>
    <row r="31" spans="1:63" ht="14.25">
      <c r="A31" s="130" t="s">
        <v>172</v>
      </c>
      <c r="B31" s="132" t="s">
        <v>192</v>
      </c>
      <c r="C31" s="415"/>
      <c r="D31" s="416"/>
      <c r="E31" s="416"/>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6"/>
      <c r="AE31" s="416"/>
      <c r="AF31" s="416"/>
      <c r="AG31" s="416"/>
      <c r="AH31" s="416"/>
      <c r="AI31" s="416"/>
      <c r="AJ31" s="416"/>
      <c r="AK31" s="416"/>
      <c r="AL31" s="416"/>
      <c r="AM31" s="416"/>
      <c r="AN31" s="416"/>
      <c r="AO31" s="416"/>
      <c r="AP31" s="416"/>
      <c r="AQ31" s="416"/>
      <c r="AR31" s="416"/>
      <c r="AS31" s="416"/>
      <c r="AT31" s="416"/>
      <c r="AU31" s="416"/>
      <c r="AV31" s="416"/>
      <c r="AW31" s="416"/>
      <c r="AX31" s="416"/>
      <c r="AY31" s="416"/>
      <c r="AZ31" s="416"/>
      <c r="BA31" s="416"/>
      <c r="BB31" s="416"/>
      <c r="BC31" s="416"/>
      <c r="BD31" s="416"/>
      <c r="BE31" s="416"/>
      <c r="BF31" s="416"/>
      <c r="BG31" s="416"/>
      <c r="BH31" s="416"/>
      <c r="BI31" s="416"/>
      <c r="BJ31" s="416"/>
      <c r="BK31" s="417"/>
    </row>
    <row r="32" spans="1:63" ht="14.25">
      <c r="A32" s="130"/>
      <c r="B32" s="133" t="s">
        <v>170</v>
      </c>
      <c r="C32" s="134"/>
      <c r="D32" s="88"/>
      <c r="E32" s="88"/>
      <c r="F32" s="88"/>
      <c r="G32" s="135"/>
      <c r="H32" s="134"/>
      <c r="I32" s="88"/>
      <c r="J32" s="88"/>
      <c r="K32" s="88"/>
      <c r="L32" s="135"/>
      <c r="M32" s="134"/>
      <c r="N32" s="88"/>
      <c r="O32" s="88"/>
      <c r="P32" s="88"/>
      <c r="Q32" s="135"/>
      <c r="R32" s="134"/>
      <c r="S32" s="88"/>
      <c r="T32" s="88"/>
      <c r="U32" s="88"/>
      <c r="V32" s="135"/>
      <c r="W32" s="134"/>
      <c r="X32" s="88"/>
      <c r="Y32" s="88"/>
      <c r="Z32" s="88"/>
      <c r="AA32" s="135"/>
      <c r="AB32" s="134"/>
      <c r="AC32" s="88"/>
      <c r="AD32" s="88"/>
      <c r="AE32" s="88"/>
      <c r="AF32" s="135"/>
      <c r="AG32" s="134"/>
      <c r="AH32" s="88"/>
      <c r="AI32" s="88"/>
      <c r="AJ32" s="88"/>
      <c r="AK32" s="135"/>
      <c r="AL32" s="134"/>
      <c r="AM32" s="88"/>
      <c r="AN32" s="88"/>
      <c r="AO32" s="88"/>
      <c r="AP32" s="135"/>
      <c r="AQ32" s="134"/>
      <c r="AR32" s="88"/>
      <c r="AS32" s="88"/>
      <c r="AT32" s="88"/>
      <c r="AU32" s="135"/>
      <c r="AV32" s="134"/>
      <c r="AW32" s="88"/>
      <c r="AX32" s="88"/>
      <c r="AY32" s="88"/>
      <c r="AZ32" s="135"/>
      <c r="BA32" s="134"/>
      <c r="BB32" s="88"/>
      <c r="BC32" s="88"/>
      <c r="BD32" s="88"/>
      <c r="BE32" s="135"/>
      <c r="BF32" s="134"/>
      <c r="BG32" s="88"/>
      <c r="BH32" s="88"/>
      <c r="BI32" s="88"/>
      <c r="BJ32" s="135"/>
      <c r="BK32" s="136"/>
    </row>
    <row r="33" spans="1:63" ht="14.25">
      <c r="A33" s="130"/>
      <c r="B33" s="133" t="s">
        <v>174</v>
      </c>
      <c r="C33" s="134"/>
      <c r="D33" s="88"/>
      <c r="E33" s="88"/>
      <c r="F33" s="88"/>
      <c r="G33" s="135"/>
      <c r="H33" s="134"/>
      <c r="I33" s="88"/>
      <c r="J33" s="88"/>
      <c r="K33" s="88"/>
      <c r="L33" s="135"/>
      <c r="M33" s="134"/>
      <c r="N33" s="88"/>
      <c r="O33" s="88"/>
      <c r="P33" s="88"/>
      <c r="Q33" s="135"/>
      <c r="R33" s="134"/>
      <c r="S33" s="88"/>
      <c r="T33" s="88"/>
      <c r="U33" s="88"/>
      <c r="V33" s="135"/>
      <c r="W33" s="134"/>
      <c r="X33" s="88"/>
      <c r="Y33" s="88"/>
      <c r="Z33" s="88"/>
      <c r="AA33" s="135"/>
      <c r="AB33" s="134"/>
      <c r="AC33" s="88"/>
      <c r="AD33" s="88"/>
      <c r="AE33" s="88"/>
      <c r="AF33" s="135"/>
      <c r="AG33" s="134"/>
      <c r="AH33" s="88"/>
      <c r="AI33" s="88"/>
      <c r="AJ33" s="88"/>
      <c r="AK33" s="135"/>
      <c r="AL33" s="134"/>
      <c r="AM33" s="88"/>
      <c r="AN33" s="88"/>
      <c r="AO33" s="88"/>
      <c r="AP33" s="135"/>
      <c r="AQ33" s="134"/>
      <c r="AR33" s="88"/>
      <c r="AS33" s="88"/>
      <c r="AT33" s="88"/>
      <c r="AU33" s="135"/>
      <c r="AV33" s="134"/>
      <c r="AW33" s="88"/>
      <c r="AX33" s="88"/>
      <c r="AY33" s="88"/>
      <c r="AZ33" s="135"/>
      <c r="BA33" s="134"/>
      <c r="BB33" s="88"/>
      <c r="BC33" s="88"/>
      <c r="BD33" s="88"/>
      <c r="BE33" s="135"/>
      <c r="BF33" s="134"/>
      <c r="BG33" s="88"/>
      <c r="BH33" s="88"/>
      <c r="BI33" s="88"/>
      <c r="BJ33" s="135"/>
      <c r="BK33" s="136"/>
    </row>
    <row r="34" spans="1:63" ht="14.25">
      <c r="A34" s="130"/>
      <c r="B34" s="139" t="s">
        <v>193</v>
      </c>
      <c r="C34" s="134"/>
      <c r="D34" s="88"/>
      <c r="E34" s="88"/>
      <c r="F34" s="88"/>
      <c r="G34" s="135"/>
      <c r="H34" s="134"/>
      <c r="I34" s="88"/>
      <c r="J34" s="88"/>
      <c r="K34" s="88"/>
      <c r="L34" s="135"/>
      <c r="M34" s="134"/>
      <c r="N34" s="88"/>
      <c r="O34" s="88"/>
      <c r="P34" s="88"/>
      <c r="Q34" s="135"/>
      <c r="R34" s="134"/>
      <c r="S34" s="88"/>
      <c r="T34" s="88"/>
      <c r="U34" s="88"/>
      <c r="V34" s="135"/>
      <c r="W34" s="134"/>
      <c r="X34" s="88"/>
      <c r="Y34" s="88"/>
      <c r="Z34" s="88"/>
      <c r="AA34" s="135"/>
      <c r="AB34" s="134"/>
      <c r="AC34" s="88"/>
      <c r="AD34" s="88"/>
      <c r="AE34" s="88"/>
      <c r="AF34" s="135"/>
      <c r="AG34" s="134"/>
      <c r="AH34" s="88"/>
      <c r="AI34" s="88"/>
      <c r="AJ34" s="88"/>
      <c r="AK34" s="135"/>
      <c r="AL34" s="134"/>
      <c r="AM34" s="88"/>
      <c r="AN34" s="88"/>
      <c r="AO34" s="88"/>
      <c r="AP34" s="135"/>
      <c r="AQ34" s="134"/>
      <c r="AR34" s="88"/>
      <c r="AS34" s="88"/>
      <c r="AT34" s="88"/>
      <c r="AU34" s="135"/>
      <c r="AV34" s="134"/>
      <c r="AW34" s="88"/>
      <c r="AX34" s="88"/>
      <c r="AY34" s="88"/>
      <c r="AZ34" s="135"/>
      <c r="BA34" s="134"/>
      <c r="BB34" s="88"/>
      <c r="BC34" s="88"/>
      <c r="BD34" s="88"/>
      <c r="BE34" s="135"/>
      <c r="BF34" s="134"/>
      <c r="BG34" s="88"/>
      <c r="BH34" s="88"/>
      <c r="BI34" s="88"/>
      <c r="BJ34" s="135"/>
      <c r="BK34" s="136"/>
    </row>
    <row r="35" spans="1:63" ht="3" customHeight="1">
      <c r="A35" s="130"/>
      <c r="B35" s="132"/>
      <c r="C35" s="415"/>
      <c r="D35" s="416"/>
      <c r="E35" s="416"/>
      <c r="F35" s="416"/>
      <c r="G35" s="416"/>
      <c r="H35" s="416"/>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6"/>
      <c r="AF35" s="416"/>
      <c r="AG35" s="416"/>
      <c r="AH35" s="416"/>
      <c r="AI35" s="416"/>
      <c r="AJ35" s="416"/>
      <c r="AK35" s="416"/>
      <c r="AL35" s="416"/>
      <c r="AM35" s="416"/>
      <c r="AN35" s="416"/>
      <c r="AO35" s="416"/>
      <c r="AP35" s="416"/>
      <c r="AQ35" s="416"/>
      <c r="AR35" s="416"/>
      <c r="AS35" s="416"/>
      <c r="AT35" s="416"/>
      <c r="AU35" s="416"/>
      <c r="AV35" s="416"/>
      <c r="AW35" s="416"/>
      <c r="AX35" s="416"/>
      <c r="AY35" s="416"/>
      <c r="AZ35" s="416"/>
      <c r="BA35" s="416"/>
      <c r="BB35" s="416"/>
      <c r="BC35" s="416"/>
      <c r="BD35" s="416"/>
      <c r="BE35" s="416"/>
      <c r="BF35" s="416"/>
      <c r="BG35" s="416"/>
      <c r="BH35" s="416"/>
      <c r="BI35" s="416"/>
      <c r="BJ35" s="416"/>
      <c r="BK35" s="417"/>
    </row>
    <row r="36" spans="1:63" ht="14.25">
      <c r="A36" s="130" t="s">
        <v>194</v>
      </c>
      <c r="B36" s="131" t="s">
        <v>195</v>
      </c>
      <c r="C36" s="415"/>
      <c r="D36" s="416"/>
      <c r="E36" s="416"/>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c r="AG36" s="416"/>
      <c r="AH36" s="416"/>
      <c r="AI36" s="416"/>
      <c r="AJ36" s="416"/>
      <c r="AK36" s="416"/>
      <c r="AL36" s="416"/>
      <c r="AM36" s="416"/>
      <c r="AN36" s="416"/>
      <c r="AO36" s="416"/>
      <c r="AP36" s="416"/>
      <c r="AQ36" s="416"/>
      <c r="AR36" s="416"/>
      <c r="AS36" s="416"/>
      <c r="AT36" s="416"/>
      <c r="AU36" s="416"/>
      <c r="AV36" s="416"/>
      <c r="AW36" s="416"/>
      <c r="AX36" s="416"/>
      <c r="AY36" s="416"/>
      <c r="AZ36" s="416"/>
      <c r="BA36" s="416"/>
      <c r="BB36" s="416"/>
      <c r="BC36" s="416"/>
      <c r="BD36" s="416"/>
      <c r="BE36" s="416"/>
      <c r="BF36" s="416"/>
      <c r="BG36" s="416"/>
      <c r="BH36" s="416"/>
      <c r="BI36" s="416"/>
      <c r="BJ36" s="416"/>
      <c r="BK36" s="417"/>
    </row>
    <row r="37" spans="1:63" ht="14.25">
      <c r="A37" s="130" t="s">
        <v>168</v>
      </c>
      <c r="B37" s="132" t="s">
        <v>196</v>
      </c>
      <c r="C37" s="415"/>
      <c r="D37" s="416"/>
      <c r="E37" s="416"/>
      <c r="F37" s="416"/>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c r="AG37" s="416"/>
      <c r="AH37" s="416"/>
      <c r="AI37" s="416"/>
      <c r="AJ37" s="416"/>
      <c r="AK37" s="416"/>
      <c r="AL37" s="416"/>
      <c r="AM37" s="416"/>
      <c r="AN37" s="416"/>
      <c r="AO37" s="416"/>
      <c r="AP37" s="416"/>
      <c r="AQ37" s="416"/>
      <c r="AR37" s="416"/>
      <c r="AS37" s="416"/>
      <c r="AT37" s="416"/>
      <c r="AU37" s="416"/>
      <c r="AV37" s="416"/>
      <c r="AW37" s="416"/>
      <c r="AX37" s="416"/>
      <c r="AY37" s="416"/>
      <c r="AZ37" s="416"/>
      <c r="BA37" s="416"/>
      <c r="BB37" s="416"/>
      <c r="BC37" s="416"/>
      <c r="BD37" s="416"/>
      <c r="BE37" s="416"/>
      <c r="BF37" s="416"/>
      <c r="BG37" s="416"/>
      <c r="BH37" s="416"/>
      <c r="BI37" s="416"/>
      <c r="BJ37" s="416"/>
      <c r="BK37" s="417"/>
    </row>
    <row r="38" spans="1:63" ht="14.25">
      <c r="A38" s="130"/>
      <c r="B38" s="133" t="s">
        <v>170</v>
      </c>
      <c r="C38" s="134"/>
      <c r="D38" s="88"/>
      <c r="E38" s="88"/>
      <c r="F38" s="88"/>
      <c r="G38" s="135"/>
      <c r="H38" s="134"/>
      <c r="I38" s="88"/>
      <c r="J38" s="88"/>
      <c r="K38" s="88"/>
      <c r="L38" s="135"/>
      <c r="M38" s="134"/>
      <c r="N38" s="88"/>
      <c r="O38" s="88"/>
      <c r="P38" s="88"/>
      <c r="Q38" s="135"/>
      <c r="R38" s="134"/>
      <c r="S38" s="88"/>
      <c r="T38" s="88"/>
      <c r="U38" s="88"/>
      <c r="V38" s="135"/>
      <c r="W38" s="134"/>
      <c r="X38" s="88"/>
      <c r="Y38" s="88"/>
      <c r="Z38" s="88"/>
      <c r="AA38" s="135"/>
      <c r="AB38" s="134"/>
      <c r="AC38" s="88"/>
      <c r="AD38" s="88"/>
      <c r="AE38" s="88"/>
      <c r="AF38" s="135"/>
      <c r="AG38" s="134"/>
      <c r="AH38" s="88"/>
      <c r="AI38" s="88"/>
      <c r="AJ38" s="88"/>
      <c r="AK38" s="135"/>
      <c r="AL38" s="134"/>
      <c r="AM38" s="88"/>
      <c r="AN38" s="88"/>
      <c r="AO38" s="88"/>
      <c r="AP38" s="135"/>
      <c r="AQ38" s="134"/>
      <c r="AR38" s="88"/>
      <c r="AS38" s="88"/>
      <c r="AT38" s="88"/>
      <c r="AU38" s="135"/>
      <c r="AV38" s="134"/>
      <c r="AW38" s="88"/>
      <c r="AX38" s="88"/>
      <c r="AY38" s="88"/>
      <c r="AZ38" s="135"/>
      <c r="BA38" s="134"/>
      <c r="BB38" s="88"/>
      <c r="BC38" s="88"/>
      <c r="BD38" s="88"/>
      <c r="BE38" s="135"/>
      <c r="BF38" s="134"/>
      <c r="BG38" s="88"/>
      <c r="BH38" s="88"/>
      <c r="BI38" s="88"/>
      <c r="BJ38" s="135"/>
      <c r="BK38" s="136"/>
    </row>
    <row r="39" spans="1:63" ht="14.25">
      <c r="A39" s="130"/>
      <c r="B39" s="139" t="s">
        <v>197</v>
      </c>
      <c r="C39" s="134"/>
      <c r="D39" s="88"/>
      <c r="E39" s="88"/>
      <c r="F39" s="88"/>
      <c r="G39" s="135"/>
      <c r="H39" s="134"/>
      <c r="I39" s="88"/>
      <c r="J39" s="88"/>
      <c r="K39" s="88"/>
      <c r="L39" s="135"/>
      <c r="M39" s="134"/>
      <c r="N39" s="88"/>
      <c r="O39" s="88"/>
      <c r="P39" s="88"/>
      <c r="Q39" s="135"/>
      <c r="R39" s="134"/>
      <c r="S39" s="88"/>
      <c r="T39" s="88"/>
      <c r="U39" s="88"/>
      <c r="V39" s="135"/>
      <c r="W39" s="134"/>
      <c r="X39" s="88"/>
      <c r="Y39" s="88"/>
      <c r="Z39" s="88"/>
      <c r="AA39" s="135"/>
      <c r="AB39" s="134"/>
      <c r="AC39" s="88"/>
      <c r="AD39" s="88"/>
      <c r="AE39" s="88"/>
      <c r="AF39" s="135"/>
      <c r="AG39" s="134"/>
      <c r="AH39" s="88"/>
      <c r="AI39" s="88"/>
      <c r="AJ39" s="88"/>
      <c r="AK39" s="135"/>
      <c r="AL39" s="134"/>
      <c r="AM39" s="88"/>
      <c r="AN39" s="88"/>
      <c r="AO39" s="88"/>
      <c r="AP39" s="135"/>
      <c r="AQ39" s="134"/>
      <c r="AR39" s="88"/>
      <c r="AS39" s="88"/>
      <c r="AT39" s="88"/>
      <c r="AU39" s="135"/>
      <c r="AV39" s="134"/>
      <c r="AW39" s="88"/>
      <c r="AX39" s="88"/>
      <c r="AY39" s="88"/>
      <c r="AZ39" s="135"/>
      <c r="BA39" s="134"/>
      <c r="BB39" s="88"/>
      <c r="BC39" s="88"/>
      <c r="BD39" s="88"/>
      <c r="BE39" s="135"/>
      <c r="BF39" s="134"/>
      <c r="BG39" s="88"/>
      <c r="BH39" s="88"/>
      <c r="BI39" s="88"/>
      <c r="BJ39" s="135"/>
      <c r="BK39" s="136"/>
    </row>
    <row r="40" spans="1:63" ht="2.25" customHeight="1">
      <c r="A40" s="130"/>
      <c r="B40" s="132"/>
      <c r="C40" s="415"/>
      <c r="D40" s="416"/>
      <c r="E40" s="416"/>
      <c r="F40" s="416"/>
      <c r="G40" s="416"/>
      <c r="H40" s="416"/>
      <c r="I40" s="416"/>
      <c r="J40" s="416"/>
      <c r="K40" s="416"/>
      <c r="L40" s="416"/>
      <c r="M40" s="416"/>
      <c r="N40" s="416"/>
      <c r="O40" s="416"/>
      <c r="P40" s="416"/>
      <c r="Q40" s="416"/>
      <c r="R40" s="416"/>
      <c r="S40" s="416"/>
      <c r="T40" s="416"/>
      <c r="U40" s="416"/>
      <c r="V40" s="416"/>
      <c r="W40" s="416"/>
      <c r="X40" s="416"/>
      <c r="Y40" s="416"/>
      <c r="Z40" s="416"/>
      <c r="AA40" s="416"/>
      <c r="AB40" s="416"/>
      <c r="AC40" s="416"/>
      <c r="AD40" s="416"/>
      <c r="AE40" s="416"/>
      <c r="AF40" s="416"/>
      <c r="AG40" s="416"/>
      <c r="AH40" s="416"/>
      <c r="AI40" s="416"/>
      <c r="AJ40" s="416"/>
      <c r="AK40" s="416"/>
      <c r="AL40" s="416"/>
      <c r="AM40" s="416"/>
      <c r="AN40" s="416"/>
      <c r="AO40" s="416"/>
      <c r="AP40" s="416"/>
      <c r="AQ40" s="416"/>
      <c r="AR40" s="416"/>
      <c r="AS40" s="416"/>
      <c r="AT40" s="416"/>
      <c r="AU40" s="416"/>
      <c r="AV40" s="416"/>
      <c r="AW40" s="416"/>
      <c r="AX40" s="416"/>
      <c r="AY40" s="416"/>
      <c r="AZ40" s="416"/>
      <c r="BA40" s="416"/>
      <c r="BB40" s="416"/>
      <c r="BC40" s="416"/>
      <c r="BD40" s="416"/>
      <c r="BE40" s="416"/>
      <c r="BF40" s="416"/>
      <c r="BG40" s="416"/>
      <c r="BH40" s="416"/>
      <c r="BI40" s="416"/>
      <c r="BJ40" s="416"/>
      <c r="BK40" s="417"/>
    </row>
    <row r="41" spans="1:63" ht="14.25">
      <c r="A41" s="130" t="s">
        <v>198</v>
      </c>
      <c r="B41" s="131" t="s">
        <v>199</v>
      </c>
      <c r="C41" s="415"/>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7"/>
    </row>
    <row r="42" spans="1:63" ht="14.25">
      <c r="A42" s="130" t="s">
        <v>168</v>
      </c>
      <c r="B42" s="132" t="s">
        <v>200</v>
      </c>
      <c r="C42" s="415"/>
      <c r="D42" s="416"/>
      <c r="E42" s="416"/>
      <c r="F42" s="416"/>
      <c r="G42" s="416"/>
      <c r="H42" s="416"/>
      <c r="I42" s="416"/>
      <c r="J42" s="416"/>
      <c r="K42" s="416"/>
      <c r="L42" s="416"/>
      <c r="M42" s="416"/>
      <c r="N42" s="416"/>
      <c r="O42" s="416"/>
      <c r="P42" s="416"/>
      <c r="Q42" s="416"/>
      <c r="R42" s="416"/>
      <c r="S42" s="416"/>
      <c r="T42" s="416"/>
      <c r="U42" s="416"/>
      <c r="V42" s="416"/>
      <c r="W42" s="416"/>
      <c r="X42" s="416"/>
      <c r="Y42" s="416"/>
      <c r="Z42" s="416"/>
      <c r="AA42" s="416"/>
      <c r="AB42" s="416"/>
      <c r="AC42" s="416"/>
      <c r="AD42" s="416"/>
      <c r="AE42" s="416"/>
      <c r="AF42" s="416"/>
      <c r="AG42" s="416"/>
      <c r="AH42" s="416"/>
      <c r="AI42" s="416"/>
      <c r="AJ42" s="416"/>
      <c r="AK42" s="416"/>
      <c r="AL42" s="416"/>
      <c r="AM42" s="416"/>
      <c r="AN42" s="416"/>
      <c r="AO42" s="416"/>
      <c r="AP42" s="416"/>
      <c r="AQ42" s="416"/>
      <c r="AR42" s="416"/>
      <c r="AS42" s="416"/>
      <c r="AT42" s="416"/>
      <c r="AU42" s="416"/>
      <c r="AV42" s="416"/>
      <c r="AW42" s="416"/>
      <c r="AX42" s="416"/>
      <c r="AY42" s="416"/>
      <c r="AZ42" s="416"/>
      <c r="BA42" s="416"/>
      <c r="BB42" s="416"/>
      <c r="BC42" s="416"/>
      <c r="BD42" s="416"/>
      <c r="BE42" s="416"/>
      <c r="BF42" s="416"/>
      <c r="BG42" s="416"/>
      <c r="BH42" s="416"/>
      <c r="BI42" s="416"/>
      <c r="BJ42" s="416"/>
      <c r="BK42" s="417"/>
    </row>
    <row r="43" spans="1:63" ht="14.25">
      <c r="A43" s="130"/>
      <c r="B43" s="133" t="s">
        <v>170</v>
      </c>
      <c r="C43" s="134"/>
      <c r="D43" s="88"/>
      <c r="E43" s="88"/>
      <c r="F43" s="88"/>
      <c r="G43" s="135"/>
      <c r="H43" s="134"/>
      <c r="I43" s="88"/>
      <c r="J43" s="88"/>
      <c r="K43" s="88"/>
      <c r="L43" s="135"/>
      <c r="M43" s="134"/>
      <c r="N43" s="88"/>
      <c r="O43" s="88"/>
      <c r="P43" s="88"/>
      <c r="Q43" s="135"/>
      <c r="R43" s="134"/>
      <c r="S43" s="88"/>
      <c r="T43" s="88"/>
      <c r="U43" s="88"/>
      <c r="V43" s="135"/>
      <c r="W43" s="134"/>
      <c r="X43" s="88"/>
      <c r="Y43" s="88"/>
      <c r="Z43" s="88"/>
      <c r="AA43" s="135"/>
      <c r="AB43" s="134"/>
      <c r="AC43" s="88"/>
      <c r="AD43" s="88"/>
      <c r="AE43" s="88"/>
      <c r="AF43" s="135"/>
      <c r="AG43" s="134"/>
      <c r="AH43" s="88"/>
      <c r="AI43" s="88"/>
      <c r="AJ43" s="88"/>
      <c r="AK43" s="135"/>
      <c r="AL43" s="134"/>
      <c r="AM43" s="88"/>
      <c r="AN43" s="88"/>
      <c r="AO43" s="88"/>
      <c r="AP43" s="135"/>
      <c r="AQ43" s="134"/>
      <c r="AR43" s="88"/>
      <c r="AS43" s="88"/>
      <c r="AT43" s="88"/>
      <c r="AU43" s="135"/>
      <c r="AV43" s="134"/>
      <c r="AW43" s="88"/>
      <c r="AX43" s="88"/>
      <c r="AY43" s="88"/>
      <c r="AZ43" s="135"/>
      <c r="BA43" s="134"/>
      <c r="BB43" s="88"/>
      <c r="BC43" s="88"/>
      <c r="BD43" s="88"/>
      <c r="BE43" s="135"/>
      <c r="BF43" s="134"/>
      <c r="BG43" s="88"/>
      <c r="BH43" s="88"/>
      <c r="BI43" s="88"/>
      <c r="BJ43" s="135"/>
      <c r="BK43" s="136"/>
    </row>
    <row r="44" spans="1:63" ht="14.25">
      <c r="A44" s="130"/>
      <c r="B44" s="133" t="s">
        <v>171</v>
      </c>
      <c r="C44" s="134"/>
      <c r="D44" s="88"/>
      <c r="E44" s="88"/>
      <c r="F44" s="88"/>
      <c r="G44" s="135"/>
      <c r="H44" s="134"/>
      <c r="I44" s="88"/>
      <c r="J44" s="88"/>
      <c r="K44" s="88"/>
      <c r="L44" s="135"/>
      <c r="M44" s="134"/>
      <c r="N44" s="88"/>
      <c r="O44" s="88"/>
      <c r="P44" s="88"/>
      <c r="Q44" s="135"/>
      <c r="R44" s="134"/>
      <c r="S44" s="88"/>
      <c r="T44" s="88"/>
      <c r="U44" s="88"/>
      <c r="V44" s="135"/>
      <c r="W44" s="134"/>
      <c r="X44" s="88"/>
      <c r="Y44" s="88"/>
      <c r="Z44" s="88"/>
      <c r="AA44" s="135"/>
      <c r="AB44" s="134"/>
      <c r="AC44" s="88"/>
      <c r="AD44" s="88"/>
      <c r="AE44" s="88"/>
      <c r="AF44" s="135"/>
      <c r="AG44" s="134"/>
      <c r="AH44" s="88"/>
      <c r="AI44" s="88"/>
      <c r="AJ44" s="88"/>
      <c r="AK44" s="135"/>
      <c r="AL44" s="134"/>
      <c r="AM44" s="88"/>
      <c r="AN44" s="88"/>
      <c r="AO44" s="88"/>
      <c r="AP44" s="135"/>
      <c r="AQ44" s="134"/>
      <c r="AR44" s="88"/>
      <c r="AS44" s="88"/>
      <c r="AT44" s="88"/>
      <c r="AU44" s="135"/>
      <c r="AV44" s="134"/>
      <c r="AW44" s="88"/>
      <c r="AX44" s="88"/>
      <c r="AY44" s="88"/>
      <c r="AZ44" s="135"/>
      <c r="BA44" s="134"/>
      <c r="BB44" s="88"/>
      <c r="BC44" s="88"/>
      <c r="BD44" s="88"/>
      <c r="BE44" s="135"/>
      <c r="BF44" s="134"/>
      <c r="BG44" s="88"/>
      <c r="BH44" s="88"/>
      <c r="BI44" s="88"/>
      <c r="BJ44" s="135"/>
      <c r="BK44" s="136"/>
    </row>
    <row r="45" spans="1:63" ht="14.25">
      <c r="A45" s="130" t="s">
        <v>172</v>
      </c>
      <c r="B45" s="132" t="s">
        <v>201</v>
      </c>
      <c r="C45" s="415"/>
      <c r="D45" s="416"/>
      <c r="E45" s="416"/>
      <c r="F45" s="416"/>
      <c r="G45" s="416"/>
      <c r="H45" s="416"/>
      <c r="I45" s="416"/>
      <c r="J45" s="416"/>
      <c r="K45" s="416"/>
      <c r="L45" s="416"/>
      <c r="M45" s="416"/>
      <c r="N45" s="416"/>
      <c r="O45" s="416"/>
      <c r="P45" s="416"/>
      <c r="Q45" s="416"/>
      <c r="R45" s="416"/>
      <c r="S45" s="416"/>
      <c r="T45" s="416"/>
      <c r="U45" s="416"/>
      <c r="V45" s="416"/>
      <c r="W45" s="416"/>
      <c r="X45" s="416"/>
      <c r="Y45" s="416"/>
      <c r="Z45" s="416"/>
      <c r="AA45" s="416"/>
      <c r="AB45" s="416"/>
      <c r="AC45" s="416"/>
      <c r="AD45" s="416"/>
      <c r="AE45" s="416"/>
      <c r="AF45" s="416"/>
      <c r="AG45" s="416"/>
      <c r="AH45" s="416"/>
      <c r="AI45" s="416"/>
      <c r="AJ45" s="416"/>
      <c r="AK45" s="416"/>
      <c r="AL45" s="416"/>
      <c r="AM45" s="416"/>
      <c r="AN45" s="416"/>
      <c r="AO45" s="416"/>
      <c r="AP45" s="416"/>
      <c r="AQ45" s="416"/>
      <c r="AR45" s="416"/>
      <c r="AS45" s="416"/>
      <c r="AT45" s="416"/>
      <c r="AU45" s="416"/>
      <c r="AV45" s="416"/>
      <c r="AW45" s="416"/>
      <c r="AX45" s="416"/>
      <c r="AY45" s="416"/>
      <c r="AZ45" s="416"/>
      <c r="BA45" s="416"/>
      <c r="BB45" s="416"/>
      <c r="BC45" s="416"/>
      <c r="BD45" s="416"/>
      <c r="BE45" s="416"/>
      <c r="BF45" s="416"/>
      <c r="BG45" s="416"/>
      <c r="BH45" s="416"/>
      <c r="BI45" s="416"/>
      <c r="BJ45" s="416"/>
      <c r="BK45" s="417"/>
    </row>
    <row r="46" spans="1:63" ht="14.25">
      <c r="A46" s="130"/>
      <c r="B46" s="133" t="s">
        <v>170</v>
      </c>
      <c r="C46" s="134"/>
      <c r="D46" s="88"/>
      <c r="E46" s="88"/>
      <c r="F46" s="88"/>
      <c r="G46" s="135"/>
      <c r="H46" s="134"/>
      <c r="I46" s="88"/>
      <c r="J46" s="88"/>
      <c r="K46" s="88"/>
      <c r="L46" s="135"/>
      <c r="M46" s="134"/>
      <c r="N46" s="88"/>
      <c r="O46" s="88"/>
      <c r="P46" s="88"/>
      <c r="Q46" s="135"/>
      <c r="R46" s="134"/>
      <c r="S46" s="88"/>
      <c r="T46" s="88"/>
      <c r="U46" s="88"/>
      <c r="V46" s="135"/>
      <c r="W46" s="134"/>
      <c r="X46" s="88"/>
      <c r="Y46" s="88"/>
      <c r="Z46" s="88"/>
      <c r="AA46" s="135"/>
      <c r="AB46" s="134"/>
      <c r="AC46" s="88"/>
      <c r="AD46" s="88"/>
      <c r="AE46" s="88"/>
      <c r="AF46" s="135"/>
      <c r="AG46" s="134"/>
      <c r="AH46" s="88"/>
      <c r="AI46" s="88"/>
      <c r="AJ46" s="88"/>
      <c r="AK46" s="135"/>
      <c r="AL46" s="134"/>
      <c r="AM46" s="88"/>
      <c r="AN46" s="88"/>
      <c r="AO46" s="88"/>
      <c r="AP46" s="135"/>
      <c r="AQ46" s="134"/>
      <c r="AR46" s="88"/>
      <c r="AS46" s="88"/>
      <c r="AT46" s="88"/>
      <c r="AU46" s="135"/>
      <c r="AV46" s="134"/>
      <c r="AW46" s="88"/>
      <c r="AX46" s="88"/>
      <c r="AY46" s="88"/>
      <c r="AZ46" s="135"/>
      <c r="BA46" s="134"/>
      <c r="BB46" s="88"/>
      <c r="BC46" s="88"/>
      <c r="BD46" s="88"/>
      <c r="BE46" s="135"/>
      <c r="BF46" s="134"/>
      <c r="BG46" s="88"/>
      <c r="BH46" s="88"/>
      <c r="BI46" s="88"/>
      <c r="BJ46" s="135"/>
      <c r="BK46" s="136"/>
    </row>
    <row r="47" spans="1:63" ht="14.25">
      <c r="A47" s="130"/>
      <c r="B47" s="133" t="s">
        <v>174</v>
      </c>
      <c r="C47" s="134"/>
      <c r="D47" s="88"/>
      <c r="E47" s="88"/>
      <c r="F47" s="88"/>
      <c r="G47" s="135"/>
      <c r="H47" s="134"/>
      <c r="I47" s="88"/>
      <c r="J47" s="88"/>
      <c r="K47" s="88"/>
      <c r="L47" s="135"/>
      <c r="M47" s="134"/>
      <c r="N47" s="88"/>
      <c r="O47" s="88"/>
      <c r="P47" s="88"/>
      <c r="Q47" s="135"/>
      <c r="R47" s="134"/>
      <c r="S47" s="88"/>
      <c r="T47" s="88"/>
      <c r="U47" s="88"/>
      <c r="V47" s="135"/>
      <c r="W47" s="134"/>
      <c r="X47" s="88"/>
      <c r="Y47" s="88"/>
      <c r="Z47" s="88"/>
      <c r="AA47" s="135"/>
      <c r="AB47" s="134"/>
      <c r="AC47" s="88"/>
      <c r="AD47" s="88"/>
      <c r="AE47" s="88"/>
      <c r="AF47" s="135"/>
      <c r="AG47" s="134"/>
      <c r="AH47" s="88"/>
      <c r="AI47" s="88"/>
      <c r="AJ47" s="88"/>
      <c r="AK47" s="135"/>
      <c r="AL47" s="134"/>
      <c r="AM47" s="88"/>
      <c r="AN47" s="88"/>
      <c r="AO47" s="88"/>
      <c r="AP47" s="135"/>
      <c r="AQ47" s="134"/>
      <c r="AR47" s="88"/>
      <c r="AS47" s="88"/>
      <c r="AT47" s="88"/>
      <c r="AU47" s="135"/>
      <c r="AV47" s="134"/>
      <c r="AW47" s="88"/>
      <c r="AX47" s="88"/>
      <c r="AY47" s="88"/>
      <c r="AZ47" s="135"/>
      <c r="BA47" s="134"/>
      <c r="BB47" s="88"/>
      <c r="BC47" s="88"/>
      <c r="BD47" s="88"/>
      <c r="BE47" s="135"/>
      <c r="BF47" s="134"/>
      <c r="BG47" s="88"/>
      <c r="BH47" s="88"/>
      <c r="BI47" s="88"/>
      <c r="BJ47" s="135"/>
      <c r="BK47" s="136"/>
    </row>
    <row r="48" spans="1:63" ht="14.25">
      <c r="A48" s="130"/>
      <c r="B48" s="139" t="s">
        <v>193</v>
      </c>
      <c r="C48" s="134"/>
      <c r="D48" s="88"/>
      <c r="E48" s="88"/>
      <c r="F48" s="88"/>
      <c r="G48" s="135"/>
      <c r="H48" s="134"/>
      <c r="I48" s="88"/>
      <c r="J48" s="88"/>
      <c r="K48" s="88"/>
      <c r="L48" s="135"/>
      <c r="M48" s="134"/>
      <c r="N48" s="88"/>
      <c r="O48" s="88"/>
      <c r="P48" s="88"/>
      <c r="Q48" s="135"/>
      <c r="R48" s="134"/>
      <c r="S48" s="88"/>
      <c r="T48" s="88"/>
      <c r="U48" s="88"/>
      <c r="V48" s="135"/>
      <c r="W48" s="134"/>
      <c r="X48" s="88"/>
      <c r="Y48" s="88"/>
      <c r="Z48" s="88"/>
      <c r="AA48" s="135"/>
      <c r="AB48" s="134"/>
      <c r="AC48" s="88"/>
      <c r="AD48" s="88"/>
      <c r="AE48" s="88"/>
      <c r="AF48" s="135"/>
      <c r="AG48" s="134"/>
      <c r="AH48" s="88"/>
      <c r="AI48" s="88"/>
      <c r="AJ48" s="88"/>
      <c r="AK48" s="135"/>
      <c r="AL48" s="134"/>
      <c r="AM48" s="88"/>
      <c r="AN48" s="88"/>
      <c r="AO48" s="88"/>
      <c r="AP48" s="135"/>
      <c r="AQ48" s="134"/>
      <c r="AR48" s="88"/>
      <c r="AS48" s="88"/>
      <c r="AT48" s="88"/>
      <c r="AU48" s="135"/>
      <c r="AV48" s="134"/>
      <c r="AW48" s="88"/>
      <c r="AX48" s="88"/>
      <c r="AY48" s="88"/>
      <c r="AZ48" s="135"/>
      <c r="BA48" s="134"/>
      <c r="BB48" s="88"/>
      <c r="BC48" s="88"/>
      <c r="BD48" s="88"/>
      <c r="BE48" s="135"/>
      <c r="BF48" s="134"/>
      <c r="BG48" s="88"/>
      <c r="BH48" s="88"/>
      <c r="BI48" s="88"/>
      <c r="BJ48" s="135"/>
      <c r="BK48" s="136"/>
    </row>
    <row r="49" spans="1:63" ht="4.5" customHeight="1">
      <c r="A49" s="130"/>
      <c r="B49" s="132"/>
      <c r="C49" s="415"/>
      <c r="D49" s="416"/>
      <c r="E49" s="416"/>
      <c r="F49" s="416"/>
      <c r="G49" s="416"/>
      <c r="H49" s="416"/>
      <c r="I49" s="416"/>
      <c r="J49" s="416"/>
      <c r="K49" s="416"/>
      <c r="L49" s="416"/>
      <c r="M49" s="416"/>
      <c r="N49" s="416"/>
      <c r="O49" s="416"/>
      <c r="P49" s="416"/>
      <c r="Q49" s="416"/>
      <c r="R49" s="416"/>
      <c r="S49" s="416"/>
      <c r="T49" s="416"/>
      <c r="U49" s="416"/>
      <c r="V49" s="416"/>
      <c r="W49" s="416"/>
      <c r="X49" s="416"/>
      <c r="Y49" s="416"/>
      <c r="Z49" s="416"/>
      <c r="AA49" s="416"/>
      <c r="AB49" s="416"/>
      <c r="AC49" s="416"/>
      <c r="AD49" s="416"/>
      <c r="AE49" s="416"/>
      <c r="AF49" s="416"/>
      <c r="AG49" s="416"/>
      <c r="AH49" s="416"/>
      <c r="AI49" s="416"/>
      <c r="AJ49" s="416"/>
      <c r="AK49" s="416"/>
      <c r="AL49" s="416"/>
      <c r="AM49" s="416"/>
      <c r="AN49" s="416"/>
      <c r="AO49" s="416"/>
      <c r="AP49" s="416"/>
      <c r="AQ49" s="416"/>
      <c r="AR49" s="416"/>
      <c r="AS49" s="416"/>
      <c r="AT49" s="416"/>
      <c r="AU49" s="416"/>
      <c r="AV49" s="416"/>
      <c r="AW49" s="416"/>
      <c r="AX49" s="416"/>
      <c r="AY49" s="416"/>
      <c r="AZ49" s="416"/>
      <c r="BA49" s="416"/>
      <c r="BB49" s="416"/>
      <c r="BC49" s="416"/>
      <c r="BD49" s="416"/>
      <c r="BE49" s="416"/>
      <c r="BF49" s="416"/>
      <c r="BG49" s="416"/>
      <c r="BH49" s="416"/>
      <c r="BI49" s="416"/>
      <c r="BJ49" s="416"/>
      <c r="BK49" s="417"/>
    </row>
    <row r="50" spans="1:63" ht="14.25">
      <c r="A50" s="130" t="s">
        <v>202</v>
      </c>
      <c r="B50" s="131" t="s">
        <v>203</v>
      </c>
      <c r="C50" s="415"/>
      <c r="D50" s="416"/>
      <c r="E50" s="416"/>
      <c r="F50" s="416"/>
      <c r="G50" s="416"/>
      <c r="H50" s="416"/>
      <c r="I50" s="416"/>
      <c r="J50" s="416"/>
      <c r="K50" s="416"/>
      <c r="L50" s="416"/>
      <c r="M50" s="416"/>
      <c r="N50" s="416"/>
      <c r="O50" s="416"/>
      <c r="P50" s="416"/>
      <c r="Q50" s="416"/>
      <c r="R50" s="416"/>
      <c r="S50" s="416"/>
      <c r="T50" s="416"/>
      <c r="U50" s="416"/>
      <c r="V50" s="416"/>
      <c r="W50" s="416"/>
      <c r="X50" s="416"/>
      <c r="Y50" s="416"/>
      <c r="Z50" s="416"/>
      <c r="AA50" s="416"/>
      <c r="AB50" s="416"/>
      <c r="AC50" s="416"/>
      <c r="AD50" s="416"/>
      <c r="AE50" s="416"/>
      <c r="AF50" s="416"/>
      <c r="AG50" s="416"/>
      <c r="AH50" s="416"/>
      <c r="AI50" s="416"/>
      <c r="AJ50" s="416"/>
      <c r="AK50" s="416"/>
      <c r="AL50" s="416"/>
      <c r="AM50" s="416"/>
      <c r="AN50" s="416"/>
      <c r="AO50" s="416"/>
      <c r="AP50" s="416"/>
      <c r="AQ50" s="416"/>
      <c r="AR50" s="416"/>
      <c r="AS50" s="416"/>
      <c r="AT50" s="416"/>
      <c r="AU50" s="416"/>
      <c r="AV50" s="416"/>
      <c r="AW50" s="416"/>
      <c r="AX50" s="416"/>
      <c r="AY50" s="416"/>
      <c r="AZ50" s="416"/>
      <c r="BA50" s="416"/>
      <c r="BB50" s="416"/>
      <c r="BC50" s="416"/>
      <c r="BD50" s="416"/>
      <c r="BE50" s="416"/>
      <c r="BF50" s="416"/>
      <c r="BG50" s="416"/>
      <c r="BH50" s="416"/>
      <c r="BI50" s="416"/>
      <c r="BJ50" s="416"/>
      <c r="BK50" s="417"/>
    </row>
    <row r="51" spans="1:63" ht="14.25">
      <c r="A51" s="130" t="s">
        <v>168</v>
      </c>
      <c r="B51" s="132" t="s">
        <v>204</v>
      </c>
      <c r="C51" s="415"/>
      <c r="D51" s="416"/>
      <c r="E51" s="416"/>
      <c r="F51" s="416"/>
      <c r="G51" s="416"/>
      <c r="H51" s="416"/>
      <c r="I51" s="416"/>
      <c r="J51" s="416"/>
      <c r="K51" s="416"/>
      <c r="L51" s="416"/>
      <c r="M51" s="416"/>
      <c r="N51" s="416"/>
      <c r="O51" s="416"/>
      <c r="P51" s="416"/>
      <c r="Q51" s="416"/>
      <c r="R51" s="416"/>
      <c r="S51" s="416"/>
      <c r="T51" s="416"/>
      <c r="U51" s="416"/>
      <c r="V51" s="416"/>
      <c r="W51" s="416"/>
      <c r="X51" s="416"/>
      <c r="Y51" s="416"/>
      <c r="Z51" s="416"/>
      <c r="AA51" s="416"/>
      <c r="AB51" s="416"/>
      <c r="AC51" s="416"/>
      <c r="AD51" s="416"/>
      <c r="AE51" s="416"/>
      <c r="AF51" s="416"/>
      <c r="AG51" s="416"/>
      <c r="AH51" s="416"/>
      <c r="AI51" s="416"/>
      <c r="AJ51" s="416"/>
      <c r="AK51" s="416"/>
      <c r="AL51" s="416"/>
      <c r="AM51" s="416"/>
      <c r="AN51" s="416"/>
      <c r="AO51" s="416"/>
      <c r="AP51" s="416"/>
      <c r="AQ51" s="416"/>
      <c r="AR51" s="416"/>
      <c r="AS51" s="416"/>
      <c r="AT51" s="416"/>
      <c r="AU51" s="416"/>
      <c r="AV51" s="416"/>
      <c r="AW51" s="416"/>
      <c r="AX51" s="416"/>
      <c r="AY51" s="416"/>
      <c r="AZ51" s="416"/>
      <c r="BA51" s="416"/>
      <c r="BB51" s="416"/>
      <c r="BC51" s="416"/>
      <c r="BD51" s="416"/>
      <c r="BE51" s="416"/>
      <c r="BF51" s="416"/>
      <c r="BG51" s="416"/>
      <c r="BH51" s="416"/>
      <c r="BI51" s="416"/>
      <c r="BJ51" s="416"/>
      <c r="BK51" s="417"/>
    </row>
    <row r="52" spans="1:63" ht="14.25">
      <c r="A52" s="130"/>
      <c r="B52" s="133" t="s">
        <v>170</v>
      </c>
      <c r="C52" s="134"/>
      <c r="D52" s="88"/>
      <c r="E52" s="88"/>
      <c r="F52" s="88"/>
      <c r="G52" s="135"/>
      <c r="H52" s="134"/>
      <c r="I52" s="88"/>
      <c r="J52" s="88"/>
      <c r="K52" s="88"/>
      <c r="L52" s="135"/>
      <c r="M52" s="134"/>
      <c r="N52" s="88"/>
      <c r="O52" s="88"/>
      <c r="P52" s="88"/>
      <c r="Q52" s="135"/>
      <c r="R52" s="134"/>
      <c r="S52" s="88"/>
      <c r="T52" s="88"/>
      <c r="U52" s="88"/>
      <c r="V52" s="135"/>
      <c r="W52" s="134"/>
      <c r="X52" s="88"/>
      <c r="Y52" s="88"/>
      <c r="Z52" s="88"/>
      <c r="AA52" s="135"/>
      <c r="AB52" s="134"/>
      <c r="AC52" s="88"/>
      <c r="AD52" s="88"/>
      <c r="AE52" s="88"/>
      <c r="AF52" s="135"/>
      <c r="AG52" s="134"/>
      <c r="AH52" s="88"/>
      <c r="AI52" s="88"/>
      <c r="AJ52" s="88"/>
      <c r="AK52" s="135"/>
      <c r="AL52" s="134"/>
      <c r="AM52" s="88"/>
      <c r="AN52" s="88"/>
      <c r="AO52" s="88"/>
      <c r="AP52" s="135"/>
      <c r="AQ52" s="134"/>
      <c r="AR52" s="88"/>
      <c r="AS52" s="88"/>
      <c r="AT52" s="88"/>
      <c r="AU52" s="135"/>
      <c r="AV52" s="134"/>
      <c r="AW52" s="88"/>
      <c r="AX52" s="88"/>
      <c r="AY52" s="88"/>
      <c r="AZ52" s="135"/>
      <c r="BA52" s="134"/>
      <c r="BB52" s="88"/>
      <c r="BC52" s="88"/>
      <c r="BD52" s="88"/>
      <c r="BE52" s="135"/>
      <c r="BF52" s="134"/>
      <c r="BG52" s="88"/>
      <c r="BH52" s="88"/>
      <c r="BI52" s="88"/>
      <c r="BJ52" s="135"/>
      <c r="BK52" s="136"/>
    </row>
    <row r="53" spans="1:63" ht="14.25">
      <c r="A53" s="130"/>
      <c r="B53" s="139" t="s">
        <v>197</v>
      </c>
      <c r="C53" s="134"/>
      <c r="D53" s="88"/>
      <c r="E53" s="88"/>
      <c r="F53" s="88"/>
      <c r="G53" s="135"/>
      <c r="H53" s="134"/>
      <c r="I53" s="88"/>
      <c r="J53" s="88"/>
      <c r="K53" s="88"/>
      <c r="L53" s="135"/>
      <c r="M53" s="134"/>
      <c r="N53" s="88"/>
      <c r="O53" s="88"/>
      <c r="P53" s="88"/>
      <c r="Q53" s="135"/>
      <c r="R53" s="134"/>
      <c r="S53" s="88"/>
      <c r="T53" s="88"/>
      <c r="U53" s="88"/>
      <c r="V53" s="135"/>
      <c r="W53" s="134"/>
      <c r="X53" s="88"/>
      <c r="Y53" s="88"/>
      <c r="Z53" s="88"/>
      <c r="AA53" s="135"/>
      <c r="AB53" s="134"/>
      <c r="AC53" s="88"/>
      <c r="AD53" s="88"/>
      <c r="AE53" s="88"/>
      <c r="AF53" s="135"/>
      <c r="AG53" s="134"/>
      <c r="AH53" s="88"/>
      <c r="AI53" s="88"/>
      <c r="AJ53" s="88"/>
      <c r="AK53" s="135"/>
      <c r="AL53" s="134"/>
      <c r="AM53" s="88"/>
      <c r="AN53" s="88"/>
      <c r="AO53" s="88"/>
      <c r="AP53" s="135"/>
      <c r="AQ53" s="134"/>
      <c r="AR53" s="88"/>
      <c r="AS53" s="88"/>
      <c r="AT53" s="88"/>
      <c r="AU53" s="135"/>
      <c r="AV53" s="134"/>
      <c r="AW53" s="88"/>
      <c r="AX53" s="88"/>
      <c r="AY53" s="88"/>
      <c r="AZ53" s="135"/>
      <c r="BA53" s="134"/>
      <c r="BB53" s="88"/>
      <c r="BC53" s="88"/>
      <c r="BD53" s="88"/>
      <c r="BE53" s="135"/>
      <c r="BF53" s="134"/>
      <c r="BG53" s="88"/>
      <c r="BH53" s="88"/>
      <c r="BI53" s="88"/>
      <c r="BJ53" s="135"/>
      <c r="BK53" s="136"/>
    </row>
    <row r="54" spans="1:63" ht="4.5" customHeight="1">
      <c r="A54" s="130"/>
      <c r="B54" s="145"/>
      <c r="C54" s="415"/>
      <c r="D54" s="416"/>
      <c r="E54" s="416"/>
      <c r="F54" s="416"/>
      <c r="G54" s="416"/>
      <c r="H54" s="416"/>
      <c r="I54" s="416"/>
      <c r="J54" s="416"/>
      <c r="K54" s="416"/>
      <c r="L54" s="416"/>
      <c r="M54" s="416"/>
      <c r="N54" s="416"/>
      <c r="O54" s="416"/>
      <c r="P54" s="416"/>
      <c r="Q54" s="416"/>
      <c r="R54" s="416"/>
      <c r="S54" s="416"/>
      <c r="T54" s="416"/>
      <c r="U54" s="416"/>
      <c r="V54" s="416"/>
      <c r="W54" s="416"/>
      <c r="X54" s="416"/>
      <c r="Y54" s="416"/>
      <c r="Z54" s="416"/>
      <c r="AA54" s="416"/>
      <c r="AB54" s="416"/>
      <c r="AC54" s="416"/>
      <c r="AD54" s="416"/>
      <c r="AE54" s="416"/>
      <c r="AF54" s="416"/>
      <c r="AG54" s="416"/>
      <c r="AH54" s="416"/>
      <c r="AI54" s="416"/>
      <c r="AJ54" s="416"/>
      <c r="AK54" s="416"/>
      <c r="AL54" s="416"/>
      <c r="AM54" s="416"/>
      <c r="AN54" s="416"/>
      <c r="AO54" s="416"/>
      <c r="AP54" s="416"/>
      <c r="AQ54" s="416"/>
      <c r="AR54" s="416"/>
      <c r="AS54" s="416"/>
      <c r="AT54" s="416"/>
      <c r="AU54" s="416"/>
      <c r="AV54" s="416"/>
      <c r="AW54" s="416"/>
      <c r="AX54" s="416"/>
      <c r="AY54" s="416"/>
      <c r="AZ54" s="416"/>
      <c r="BA54" s="416"/>
      <c r="BB54" s="416"/>
      <c r="BC54" s="416"/>
      <c r="BD54" s="416"/>
      <c r="BE54" s="416"/>
      <c r="BF54" s="416"/>
      <c r="BG54" s="416"/>
      <c r="BH54" s="416"/>
      <c r="BI54" s="416"/>
      <c r="BJ54" s="416"/>
      <c r="BK54" s="417"/>
    </row>
    <row r="55" spans="1:63" ht="14.25">
      <c r="A55" s="130"/>
      <c r="B55" s="146" t="s">
        <v>205</v>
      </c>
      <c r="C55" s="147"/>
      <c r="D55" s="147">
        <f>D21</f>
        <v>244.89762496953665</v>
      </c>
      <c r="E55" s="147"/>
      <c r="F55" s="147"/>
      <c r="G55" s="148"/>
      <c r="H55" s="149"/>
      <c r="I55" s="147"/>
      <c r="J55" s="147">
        <f>J21</f>
        <v>924.4162168502684</v>
      </c>
      <c r="K55" s="147"/>
      <c r="L55" s="148"/>
      <c r="M55" s="149"/>
      <c r="N55" s="147"/>
      <c r="O55" s="147"/>
      <c r="P55" s="147"/>
      <c r="Q55" s="148"/>
      <c r="R55" s="149"/>
      <c r="S55" s="147"/>
      <c r="T55" s="147">
        <f>T21</f>
        <v>50.24922321678001</v>
      </c>
      <c r="U55" s="147"/>
      <c r="V55" s="148"/>
      <c r="W55" s="149"/>
      <c r="X55" s="147"/>
      <c r="Y55" s="147"/>
      <c r="Z55" s="147"/>
      <c r="AA55" s="148"/>
      <c r="AB55" s="149"/>
      <c r="AC55" s="147"/>
      <c r="AD55" s="147">
        <f>AD21</f>
        <v>40.758379884</v>
      </c>
      <c r="AE55" s="147"/>
      <c r="AF55" s="148"/>
      <c r="AG55" s="149"/>
      <c r="AH55" s="147"/>
      <c r="AI55" s="147"/>
      <c r="AJ55" s="147"/>
      <c r="AK55" s="148"/>
      <c r="AL55" s="149"/>
      <c r="AM55" s="147"/>
      <c r="AN55" s="147">
        <f>AN21</f>
        <v>4.5287088760000005</v>
      </c>
      <c r="AO55" s="147"/>
      <c r="AP55" s="148"/>
      <c r="AQ55" s="149"/>
      <c r="AR55" s="147"/>
      <c r="AS55" s="147"/>
      <c r="AT55" s="147"/>
      <c r="AU55" s="148"/>
      <c r="AV55" s="149"/>
      <c r="AW55" s="147"/>
      <c r="AX55" s="147"/>
      <c r="AY55" s="147"/>
      <c r="AZ55" s="148"/>
      <c r="BA55" s="149"/>
      <c r="BB55" s="147"/>
      <c r="BC55" s="147"/>
      <c r="BD55" s="147"/>
      <c r="BE55" s="148"/>
      <c r="BF55" s="149"/>
      <c r="BG55" s="147"/>
      <c r="BH55" s="147"/>
      <c r="BI55" s="147"/>
      <c r="BJ55" s="148"/>
      <c r="BK55" s="150">
        <f>D55+J55+T55+AD55+AN55</f>
        <v>1264.8501537965851</v>
      </c>
    </row>
    <row r="56" spans="1:63" ht="4.5" customHeight="1">
      <c r="A56" s="130"/>
      <c r="B56" s="146"/>
      <c r="C56" s="421"/>
      <c r="D56" s="416"/>
      <c r="E56" s="416"/>
      <c r="F56" s="416"/>
      <c r="G56" s="416"/>
      <c r="H56" s="416"/>
      <c r="I56" s="416"/>
      <c r="J56" s="416"/>
      <c r="K56" s="416"/>
      <c r="L56" s="416"/>
      <c r="M56" s="416"/>
      <c r="N56" s="416"/>
      <c r="O56" s="416"/>
      <c r="P56" s="416"/>
      <c r="Q56" s="416"/>
      <c r="R56" s="416"/>
      <c r="S56" s="416"/>
      <c r="T56" s="416"/>
      <c r="U56" s="416"/>
      <c r="V56" s="416"/>
      <c r="W56" s="416"/>
      <c r="X56" s="416"/>
      <c r="Y56" s="416"/>
      <c r="Z56" s="416"/>
      <c r="AA56" s="416"/>
      <c r="AB56" s="416"/>
      <c r="AC56" s="416"/>
      <c r="AD56" s="416"/>
      <c r="AE56" s="416"/>
      <c r="AF56" s="416"/>
      <c r="AG56" s="416"/>
      <c r="AH56" s="416"/>
      <c r="AI56" s="416"/>
      <c r="AJ56" s="416"/>
      <c r="AK56" s="416"/>
      <c r="AL56" s="416"/>
      <c r="AM56" s="416"/>
      <c r="AN56" s="416"/>
      <c r="AO56" s="416"/>
      <c r="AP56" s="416"/>
      <c r="AQ56" s="416"/>
      <c r="AR56" s="416"/>
      <c r="AS56" s="416"/>
      <c r="AT56" s="416"/>
      <c r="AU56" s="416"/>
      <c r="AV56" s="416"/>
      <c r="AW56" s="416"/>
      <c r="AX56" s="416"/>
      <c r="AY56" s="416"/>
      <c r="AZ56" s="416"/>
      <c r="BA56" s="416"/>
      <c r="BB56" s="416"/>
      <c r="BC56" s="416"/>
      <c r="BD56" s="416"/>
      <c r="BE56" s="416"/>
      <c r="BF56" s="416"/>
      <c r="BG56" s="416"/>
      <c r="BH56" s="416"/>
      <c r="BI56" s="416"/>
      <c r="BJ56" s="416"/>
      <c r="BK56" s="422"/>
    </row>
    <row r="57" spans="1:63" ht="14.25" customHeight="1">
      <c r="A57" s="130" t="s">
        <v>206</v>
      </c>
      <c r="B57" s="151" t="s">
        <v>207</v>
      </c>
      <c r="C57" s="421"/>
      <c r="D57" s="416"/>
      <c r="E57" s="416"/>
      <c r="F57" s="416"/>
      <c r="G57" s="416"/>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6"/>
      <c r="AG57" s="416"/>
      <c r="AH57" s="416"/>
      <c r="AI57" s="416"/>
      <c r="AJ57" s="416"/>
      <c r="AK57" s="416"/>
      <c r="AL57" s="416"/>
      <c r="AM57" s="416"/>
      <c r="AN57" s="416"/>
      <c r="AO57" s="416"/>
      <c r="AP57" s="416"/>
      <c r="AQ57" s="416"/>
      <c r="AR57" s="416"/>
      <c r="AS57" s="416"/>
      <c r="AT57" s="416"/>
      <c r="AU57" s="416"/>
      <c r="AV57" s="416"/>
      <c r="AW57" s="416"/>
      <c r="AX57" s="416"/>
      <c r="AY57" s="416"/>
      <c r="AZ57" s="416"/>
      <c r="BA57" s="416"/>
      <c r="BB57" s="416"/>
      <c r="BC57" s="416"/>
      <c r="BD57" s="416"/>
      <c r="BE57" s="416"/>
      <c r="BF57" s="416"/>
      <c r="BG57" s="416"/>
      <c r="BH57" s="416"/>
      <c r="BI57" s="416"/>
      <c r="BJ57" s="416"/>
      <c r="BK57" s="422"/>
    </row>
    <row r="58" spans="1:63" ht="14.25">
      <c r="A58" s="130"/>
      <c r="B58" s="133" t="s">
        <v>170</v>
      </c>
      <c r="C58" s="88"/>
      <c r="D58" s="88"/>
      <c r="E58" s="88"/>
      <c r="F58" s="88"/>
      <c r="G58" s="152"/>
      <c r="H58" s="134"/>
      <c r="I58" s="88"/>
      <c r="J58" s="88"/>
      <c r="K58" s="88"/>
      <c r="L58" s="152"/>
      <c r="M58" s="134"/>
      <c r="N58" s="88"/>
      <c r="O58" s="88"/>
      <c r="P58" s="88"/>
      <c r="Q58" s="152"/>
      <c r="R58" s="134"/>
      <c r="S58" s="88"/>
      <c r="T58" s="88"/>
      <c r="U58" s="88"/>
      <c r="V58" s="135"/>
      <c r="W58" s="153"/>
      <c r="X58" s="88"/>
      <c r="Y58" s="88"/>
      <c r="Z58" s="88"/>
      <c r="AA58" s="152"/>
      <c r="AB58" s="134"/>
      <c r="AC58" s="88"/>
      <c r="AD58" s="88"/>
      <c r="AE58" s="88"/>
      <c r="AF58" s="152"/>
      <c r="AG58" s="134"/>
      <c r="AH58" s="88"/>
      <c r="AI58" s="88"/>
      <c r="AJ58" s="88"/>
      <c r="AK58" s="152"/>
      <c r="AL58" s="134"/>
      <c r="AM58" s="88"/>
      <c r="AN58" s="88"/>
      <c r="AO58" s="88"/>
      <c r="AP58" s="152"/>
      <c r="AQ58" s="134"/>
      <c r="AR58" s="88"/>
      <c r="AS58" s="88"/>
      <c r="AT58" s="88"/>
      <c r="AU58" s="152"/>
      <c r="AV58" s="134"/>
      <c r="AW58" s="88"/>
      <c r="AX58" s="88"/>
      <c r="AY58" s="88"/>
      <c r="AZ58" s="152"/>
      <c r="BA58" s="134"/>
      <c r="BB58" s="88"/>
      <c r="BC58" s="88"/>
      <c r="BD58" s="88"/>
      <c r="BE58" s="152"/>
      <c r="BF58" s="134"/>
      <c r="BG58" s="88"/>
      <c r="BH58" s="88"/>
      <c r="BI58" s="88"/>
      <c r="BJ58" s="152"/>
      <c r="BK58" s="134"/>
    </row>
    <row r="59" spans="1:63" ht="15" thickBot="1">
      <c r="A59" s="154"/>
      <c r="B59" s="139" t="s">
        <v>197</v>
      </c>
      <c r="C59" s="88"/>
      <c r="D59" s="88"/>
      <c r="E59" s="88"/>
      <c r="F59" s="88"/>
      <c r="G59" s="152"/>
      <c r="H59" s="134"/>
      <c r="I59" s="88"/>
      <c r="J59" s="88"/>
      <c r="K59" s="88"/>
      <c r="L59" s="152"/>
      <c r="M59" s="134"/>
      <c r="N59" s="88"/>
      <c r="O59" s="88"/>
      <c r="P59" s="88"/>
      <c r="Q59" s="152"/>
      <c r="R59" s="134"/>
      <c r="S59" s="88"/>
      <c r="T59" s="88"/>
      <c r="U59" s="88"/>
      <c r="V59" s="135"/>
      <c r="W59" s="153"/>
      <c r="X59" s="88"/>
      <c r="Y59" s="88"/>
      <c r="Z59" s="88"/>
      <c r="AA59" s="152"/>
      <c r="AB59" s="134"/>
      <c r="AC59" s="88"/>
      <c r="AD59" s="88"/>
      <c r="AE59" s="88"/>
      <c r="AF59" s="152"/>
      <c r="AG59" s="134"/>
      <c r="AH59" s="88"/>
      <c r="AI59" s="88"/>
      <c r="AJ59" s="88"/>
      <c r="AK59" s="152"/>
      <c r="AL59" s="134"/>
      <c r="AM59" s="88"/>
      <c r="AN59" s="88"/>
      <c r="AO59" s="88"/>
      <c r="AP59" s="152"/>
      <c r="AQ59" s="134"/>
      <c r="AR59" s="88"/>
      <c r="AS59" s="88"/>
      <c r="AT59" s="88"/>
      <c r="AU59" s="152"/>
      <c r="AV59" s="134"/>
      <c r="AW59" s="88"/>
      <c r="AX59" s="88"/>
      <c r="AY59" s="88"/>
      <c r="AZ59" s="152"/>
      <c r="BA59" s="134"/>
      <c r="BB59" s="88"/>
      <c r="BC59" s="88"/>
      <c r="BD59" s="88"/>
      <c r="BE59" s="152"/>
      <c r="BF59" s="134"/>
      <c r="BG59" s="88"/>
      <c r="BH59" s="88"/>
      <c r="BI59" s="88"/>
      <c r="BJ59" s="152"/>
      <c r="BK59" s="134"/>
    </row>
    <row r="60" spans="1:2" ht="6" customHeight="1">
      <c r="A60" s="141"/>
      <c r="B60" s="155"/>
    </row>
    <row r="61" spans="1:12" ht="14.25">
      <c r="A61" s="141"/>
      <c r="B61" s="141" t="s">
        <v>208</v>
      </c>
      <c r="L61" s="141" t="s">
        <v>209</v>
      </c>
    </row>
    <row r="62" spans="1:12" ht="14.25">
      <c r="A62" s="141"/>
      <c r="B62" s="141" t="s">
        <v>210</v>
      </c>
      <c r="L62" s="141" t="s">
        <v>211</v>
      </c>
    </row>
    <row r="63" ht="14.25">
      <c r="L63" s="141" t="s">
        <v>212</v>
      </c>
    </row>
    <row r="64" spans="2:12" ht="14.25">
      <c r="B64" s="141" t="s">
        <v>213</v>
      </c>
      <c r="L64" s="141" t="s">
        <v>214</v>
      </c>
    </row>
    <row r="65" spans="2:12" ht="14.25">
      <c r="B65" s="141" t="s">
        <v>215</v>
      </c>
      <c r="L65" s="141" t="s">
        <v>216</v>
      </c>
    </row>
    <row r="66" spans="2:12" ht="14.25">
      <c r="B66" s="141"/>
      <c r="L66" s="141" t="s">
        <v>217</v>
      </c>
    </row>
    <row r="74" ht="14.25">
      <c r="B74" s="141"/>
    </row>
  </sheetData>
  <sheetProtection/>
  <mergeCells count="49">
    <mergeCell ref="C50:BK50"/>
    <mergeCell ref="C51:BK51"/>
    <mergeCell ref="C54:BK54"/>
    <mergeCell ref="C56:BK56"/>
    <mergeCell ref="C57:BK57"/>
    <mergeCell ref="C37:BK37"/>
    <mergeCell ref="C40:BK40"/>
    <mergeCell ref="C41:BK41"/>
    <mergeCell ref="C42:BK42"/>
    <mergeCell ref="C45:BK45"/>
    <mergeCell ref="C49:BK49"/>
    <mergeCell ref="C26:BK26"/>
    <mergeCell ref="C27:BK27"/>
    <mergeCell ref="C28:BK28"/>
    <mergeCell ref="C31:BK31"/>
    <mergeCell ref="C35:BK35"/>
    <mergeCell ref="C36:BK36"/>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B2:L46"/>
  <sheetViews>
    <sheetView zoomScalePageLayoutView="0" workbookViewId="0" topLeftCell="A1">
      <selection activeCell="C21" sqref="C21"/>
    </sheetView>
  </sheetViews>
  <sheetFormatPr defaultColWidth="9.140625" defaultRowHeight="15"/>
  <cols>
    <col min="1" max="1" width="2.28125" style="82" customWidth="1"/>
    <col min="2" max="2" width="8.7109375" style="82" customWidth="1"/>
    <col min="3" max="3" width="25.28125" style="82" bestFit="1" customWidth="1"/>
    <col min="4" max="4" width="9.8515625" style="82" customWidth="1"/>
    <col min="5" max="6" width="18.28125" style="82" bestFit="1" customWidth="1"/>
    <col min="7" max="7" width="10.00390625" style="82" bestFit="1" customWidth="1"/>
    <col min="8" max="8" width="19.8515625" style="82" bestFit="1" customWidth="1"/>
    <col min="9" max="9" width="15.8515625" style="82" bestFit="1" customWidth="1"/>
    <col min="10" max="10" width="17.00390625" style="82" bestFit="1" customWidth="1"/>
    <col min="11" max="11" width="9.57421875" style="82" bestFit="1" customWidth="1"/>
    <col min="12" max="12" width="19.8515625" style="82" bestFit="1" customWidth="1"/>
    <col min="13" max="16384" width="8.7109375" style="82" customWidth="1"/>
  </cols>
  <sheetData>
    <row r="2" spans="2:12" ht="14.25">
      <c r="B2" s="423" t="s">
        <v>218</v>
      </c>
      <c r="C2" s="419"/>
      <c r="D2" s="419"/>
      <c r="E2" s="419"/>
      <c r="F2" s="419"/>
      <c r="G2" s="419"/>
      <c r="H2" s="419"/>
      <c r="I2" s="419"/>
      <c r="J2" s="419"/>
      <c r="K2" s="419"/>
      <c r="L2" s="424"/>
    </row>
    <row r="3" spans="2:12" ht="14.25">
      <c r="B3" s="423" t="s">
        <v>219</v>
      </c>
      <c r="C3" s="419"/>
      <c r="D3" s="419"/>
      <c r="E3" s="419"/>
      <c r="F3" s="419"/>
      <c r="G3" s="419"/>
      <c r="H3" s="419"/>
      <c r="I3" s="419"/>
      <c r="J3" s="419"/>
      <c r="K3" s="419"/>
      <c r="L3" s="424"/>
    </row>
    <row r="4" spans="2:12" ht="27">
      <c r="B4" s="88" t="s">
        <v>155</v>
      </c>
      <c r="C4" s="156" t="s">
        <v>220</v>
      </c>
      <c r="D4" s="156" t="s">
        <v>221</v>
      </c>
      <c r="E4" s="156" t="s">
        <v>222</v>
      </c>
      <c r="F4" s="156" t="s">
        <v>190</v>
      </c>
      <c r="G4" s="156" t="s">
        <v>195</v>
      </c>
      <c r="H4" s="156" t="s">
        <v>203</v>
      </c>
      <c r="I4" s="156" t="s">
        <v>223</v>
      </c>
      <c r="J4" s="156" t="s">
        <v>224</v>
      </c>
      <c r="K4" s="156" t="s">
        <v>116</v>
      </c>
      <c r="L4" s="156" t="s">
        <v>225</v>
      </c>
    </row>
    <row r="5" spans="2:12" ht="14.25">
      <c r="B5" s="157">
        <v>1</v>
      </c>
      <c r="C5" s="158" t="s">
        <v>226</v>
      </c>
      <c r="D5" s="158"/>
      <c r="E5" s="88"/>
      <c r="F5" s="88"/>
      <c r="G5" s="88"/>
      <c r="H5" s="88"/>
      <c r="I5" s="88"/>
      <c r="J5" s="88"/>
      <c r="K5" s="88"/>
      <c r="L5" s="88"/>
    </row>
    <row r="6" spans="2:12" ht="14.25">
      <c r="B6" s="157">
        <v>2</v>
      </c>
      <c r="C6" s="159" t="s">
        <v>227</v>
      </c>
      <c r="D6" s="159"/>
      <c r="E6" s="160">
        <v>17.1593325806</v>
      </c>
      <c r="F6" s="88"/>
      <c r="G6" s="88"/>
      <c r="H6" s="88"/>
      <c r="I6" s="88"/>
      <c r="J6" s="88"/>
      <c r="K6" s="160">
        <f>E6</f>
        <v>17.1593325806</v>
      </c>
      <c r="L6" s="88"/>
    </row>
    <row r="7" spans="2:12" ht="14.25">
      <c r="B7" s="157">
        <v>3</v>
      </c>
      <c r="C7" s="158" t="s">
        <v>228</v>
      </c>
      <c r="D7" s="158"/>
      <c r="E7" s="88"/>
      <c r="F7" s="88"/>
      <c r="G7" s="88"/>
      <c r="H7" s="88"/>
      <c r="I7" s="88"/>
      <c r="J7" s="88"/>
      <c r="K7" s="88"/>
      <c r="L7" s="88"/>
    </row>
    <row r="8" spans="2:12" ht="14.25">
      <c r="B8" s="157">
        <v>4</v>
      </c>
      <c r="C8" s="159" t="s">
        <v>229</v>
      </c>
      <c r="D8" s="159"/>
      <c r="E8" s="160">
        <v>22.64354438</v>
      </c>
      <c r="F8" s="88"/>
      <c r="G8" s="88"/>
      <c r="H8" s="88"/>
      <c r="I8" s="88"/>
      <c r="J8" s="88"/>
      <c r="K8" s="160">
        <f>E8</f>
        <v>22.64354438</v>
      </c>
      <c r="L8" s="88"/>
    </row>
    <row r="9" spans="2:12" ht="14.25">
      <c r="B9" s="157">
        <v>5</v>
      </c>
      <c r="C9" s="159" t="s">
        <v>230</v>
      </c>
      <c r="D9" s="159"/>
      <c r="E9" s="160"/>
      <c r="F9" s="88"/>
      <c r="G9" s="88"/>
      <c r="H9" s="88"/>
      <c r="I9" s="88"/>
      <c r="J9" s="88"/>
      <c r="K9" s="160"/>
      <c r="L9" s="88"/>
    </row>
    <row r="10" spans="2:12" ht="14.25">
      <c r="B10" s="157">
        <v>6</v>
      </c>
      <c r="C10" s="159" t="s">
        <v>231</v>
      </c>
      <c r="D10" s="159"/>
      <c r="E10" s="160"/>
      <c r="F10" s="88"/>
      <c r="G10" s="88"/>
      <c r="H10" s="88"/>
      <c r="I10" s="88"/>
      <c r="J10" s="88"/>
      <c r="K10" s="160"/>
      <c r="L10" s="88"/>
    </row>
    <row r="11" spans="2:12" ht="14.25">
      <c r="B11" s="157">
        <v>7</v>
      </c>
      <c r="C11" s="159" t="s">
        <v>232</v>
      </c>
      <c r="D11" s="159"/>
      <c r="E11" s="160">
        <v>9.5132338917</v>
      </c>
      <c r="F11" s="88"/>
      <c r="G11" s="88"/>
      <c r="H11" s="88"/>
      <c r="I11" s="88"/>
      <c r="J11" s="88"/>
      <c r="K11" s="160">
        <f>E11</f>
        <v>9.5132338917</v>
      </c>
      <c r="L11" s="88"/>
    </row>
    <row r="12" spans="2:12" ht="14.25">
      <c r="B12" s="157">
        <v>8</v>
      </c>
      <c r="C12" s="158" t="s">
        <v>233</v>
      </c>
      <c r="D12" s="158"/>
      <c r="E12" s="160"/>
      <c r="F12" s="88"/>
      <c r="G12" s="88"/>
      <c r="H12" s="88"/>
      <c r="I12" s="88"/>
      <c r="J12" s="88"/>
      <c r="K12" s="160"/>
      <c r="L12" s="88"/>
    </row>
    <row r="13" spans="2:12" ht="14.25">
      <c r="B13" s="157">
        <v>9</v>
      </c>
      <c r="C13" s="158" t="s">
        <v>234</v>
      </c>
      <c r="D13" s="158"/>
      <c r="E13" s="160"/>
      <c r="F13" s="88"/>
      <c r="G13" s="88"/>
      <c r="H13" s="88"/>
      <c r="I13" s="88"/>
      <c r="J13" s="88"/>
      <c r="K13" s="160"/>
      <c r="L13" s="88"/>
    </row>
    <row r="14" spans="2:12" ht="14.25">
      <c r="B14" s="157">
        <v>10</v>
      </c>
      <c r="C14" s="159" t="s">
        <v>235</v>
      </c>
      <c r="D14" s="159"/>
      <c r="E14" s="160">
        <v>5.667465572999999</v>
      </c>
      <c r="F14" s="88"/>
      <c r="G14" s="88"/>
      <c r="H14" s="88"/>
      <c r="I14" s="88"/>
      <c r="J14" s="88"/>
      <c r="K14" s="160">
        <f>E14</f>
        <v>5.667465572999999</v>
      </c>
      <c r="L14" s="88"/>
    </row>
    <row r="15" spans="2:12" ht="14.25">
      <c r="B15" s="157">
        <v>11</v>
      </c>
      <c r="C15" s="159" t="s">
        <v>236</v>
      </c>
      <c r="D15" s="159"/>
      <c r="E15" s="160">
        <v>23.91538882246</v>
      </c>
      <c r="F15" s="88"/>
      <c r="G15" s="88"/>
      <c r="H15" s="88"/>
      <c r="I15" s="88"/>
      <c r="J15" s="88"/>
      <c r="K15" s="160">
        <f>E15</f>
        <v>23.91538882246</v>
      </c>
      <c r="L15" s="88"/>
    </row>
    <row r="16" spans="2:12" ht="14.25">
      <c r="B16" s="157">
        <v>12</v>
      </c>
      <c r="C16" s="159" t="s">
        <v>237</v>
      </c>
      <c r="D16" s="159"/>
      <c r="E16" s="160">
        <v>13.5953378972</v>
      </c>
      <c r="F16" s="88"/>
      <c r="G16" s="88"/>
      <c r="H16" s="88"/>
      <c r="I16" s="88"/>
      <c r="J16" s="88"/>
      <c r="K16" s="160">
        <f>E16</f>
        <v>13.5953378972</v>
      </c>
      <c r="L16" s="88"/>
    </row>
    <row r="17" spans="2:12" ht="14.25">
      <c r="B17" s="157">
        <v>13</v>
      </c>
      <c r="C17" s="159" t="s">
        <v>238</v>
      </c>
      <c r="D17" s="159"/>
      <c r="E17" s="160"/>
      <c r="F17" s="88"/>
      <c r="G17" s="88"/>
      <c r="H17" s="88"/>
      <c r="I17" s="88"/>
      <c r="J17" s="88"/>
      <c r="K17" s="160"/>
      <c r="L17" s="88"/>
    </row>
    <row r="18" spans="2:12" ht="14.25">
      <c r="B18" s="157">
        <v>14</v>
      </c>
      <c r="C18" s="159" t="s">
        <v>239</v>
      </c>
      <c r="D18" s="159"/>
      <c r="E18" s="160"/>
      <c r="F18" s="88"/>
      <c r="G18" s="88"/>
      <c r="H18" s="88"/>
      <c r="I18" s="88"/>
      <c r="J18" s="88"/>
      <c r="K18" s="160"/>
      <c r="L18" s="88"/>
    </row>
    <row r="19" spans="2:12" ht="14.25">
      <c r="B19" s="157">
        <v>15</v>
      </c>
      <c r="C19" s="159" t="s">
        <v>240</v>
      </c>
      <c r="D19" s="159"/>
      <c r="E19" s="160">
        <v>8.84124629388</v>
      </c>
      <c r="F19" s="88"/>
      <c r="G19" s="88"/>
      <c r="H19" s="88"/>
      <c r="I19" s="88"/>
      <c r="J19" s="88"/>
      <c r="K19" s="160">
        <f>E19</f>
        <v>8.84124629388</v>
      </c>
      <c r="L19" s="88"/>
    </row>
    <row r="20" spans="2:12" ht="14.25">
      <c r="B20" s="157">
        <v>16</v>
      </c>
      <c r="C20" s="159" t="s">
        <v>241</v>
      </c>
      <c r="D20" s="159"/>
      <c r="E20" s="161">
        <v>13.588758380000002</v>
      </c>
      <c r="F20" s="88"/>
      <c r="G20" s="88"/>
      <c r="H20" s="88"/>
      <c r="I20" s="88"/>
      <c r="J20" s="88"/>
      <c r="K20" s="160">
        <f>E20</f>
        <v>13.588758380000002</v>
      </c>
      <c r="L20" s="88"/>
    </row>
    <row r="21" spans="2:12" ht="14.25">
      <c r="B21" s="157">
        <v>17</v>
      </c>
      <c r="C21" s="159" t="s">
        <v>242</v>
      </c>
      <c r="D21" s="159"/>
      <c r="E21" s="160"/>
      <c r="F21" s="88"/>
      <c r="G21" s="88"/>
      <c r="H21" s="88"/>
      <c r="I21" s="88"/>
      <c r="J21" s="88"/>
      <c r="K21" s="160"/>
      <c r="L21" s="88"/>
    </row>
    <row r="22" spans="2:12" ht="14.25">
      <c r="B22" s="157">
        <v>18</v>
      </c>
      <c r="C22" s="158" t="s">
        <v>243</v>
      </c>
      <c r="D22" s="158"/>
      <c r="E22" s="160"/>
      <c r="F22" s="88"/>
      <c r="G22" s="88"/>
      <c r="H22" s="88"/>
      <c r="I22" s="88"/>
      <c r="J22" s="88"/>
      <c r="K22" s="160"/>
      <c r="L22" s="88"/>
    </row>
    <row r="23" spans="2:12" ht="14.25">
      <c r="B23" s="157">
        <v>19</v>
      </c>
      <c r="C23" s="159" t="s">
        <v>244</v>
      </c>
      <c r="D23" s="159"/>
      <c r="E23" s="160">
        <v>1.1334931146</v>
      </c>
      <c r="F23" s="88"/>
      <c r="G23" s="88"/>
      <c r="H23" s="88"/>
      <c r="I23" s="88"/>
      <c r="J23" s="88"/>
      <c r="K23" s="160">
        <f>E23</f>
        <v>1.1334931146</v>
      </c>
      <c r="L23" s="88"/>
    </row>
    <row r="24" spans="2:12" ht="14.25">
      <c r="B24" s="157">
        <v>20</v>
      </c>
      <c r="C24" s="159" t="s">
        <v>245</v>
      </c>
      <c r="D24" s="159"/>
      <c r="E24" s="160">
        <v>988.3232106599612</v>
      </c>
      <c r="F24" s="88"/>
      <c r="G24" s="88"/>
      <c r="H24" s="88"/>
      <c r="I24" s="88"/>
      <c r="J24" s="88"/>
      <c r="K24" s="160">
        <f>E24</f>
        <v>988.3232106599612</v>
      </c>
      <c r="L24" s="88"/>
    </row>
    <row r="25" spans="2:12" ht="14.25">
      <c r="B25" s="157">
        <v>21</v>
      </c>
      <c r="C25" s="158" t="s">
        <v>246</v>
      </c>
      <c r="D25" s="158"/>
      <c r="E25" s="160"/>
      <c r="F25" s="88"/>
      <c r="G25" s="88"/>
      <c r="H25" s="88"/>
      <c r="I25" s="88"/>
      <c r="J25" s="88"/>
      <c r="K25" s="160"/>
      <c r="L25" s="88"/>
    </row>
    <row r="26" spans="2:12" ht="14.25">
      <c r="B26" s="157">
        <v>22</v>
      </c>
      <c r="C26" s="159" t="s">
        <v>247</v>
      </c>
      <c r="D26" s="159"/>
      <c r="E26" s="160"/>
      <c r="F26" s="88"/>
      <c r="G26" s="88"/>
      <c r="H26" s="88"/>
      <c r="I26" s="88"/>
      <c r="J26" s="88"/>
      <c r="K26" s="160"/>
      <c r="L26" s="88"/>
    </row>
    <row r="27" spans="2:12" ht="14.25">
      <c r="B27" s="157">
        <v>23</v>
      </c>
      <c r="C27" s="158" t="s">
        <v>248</v>
      </c>
      <c r="D27" s="158"/>
      <c r="E27" s="160"/>
      <c r="F27" s="88"/>
      <c r="G27" s="88"/>
      <c r="H27" s="88"/>
      <c r="I27" s="88"/>
      <c r="J27" s="88"/>
      <c r="K27" s="160"/>
      <c r="L27" s="88"/>
    </row>
    <row r="28" spans="2:12" ht="14.25">
      <c r="B28" s="157">
        <v>24</v>
      </c>
      <c r="C28" s="158" t="s">
        <v>249</v>
      </c>
      <c r="D28" s="158"/>
      <c r="E28" s="160"/>
      <c r="F28" s="88"/>
      <c r="G28" s="88"/>
      <c r="H28" s="88"/>
      <c r="I28" s="88"/>
      <c r="J28" s="88"/>
      <c r="K28" s="160"/>
      <c r="L28" s="88"/>
    </row>
    <row r="29" spans="2:12" ht="14.25">
      <c r="B29" s="157">
        <v>25</v>
      </c>
      <c r="C29" s="159" t="s">
        <v>250</v>
      </c>
      <c r="D29" s="159"/>
      <c r="E29" s="160">
        <v>102.03103400304444</v>
      </c>
      <c r="F29" s="88"/>
      <c r="G29" s="88"/>
      <c r="H29" s="88"/>
      <c r="I29" s="88"/>
      <c r="J29" s="88"/>
      <c r="K29" s="160">
        <f>E29</f>
        <v>102.03103400304444</v>
      </c>
      <c r="L29" s="88"/>
    </row>
    <row r="30" spans="2:12" ht="14.25">
      <c r="B30" s="157">
        <v>26</v>
      </c>
      <c r="C30" s="159" t="s">
        <v>251</v>
      </c>
      <c r="D30" s="159"/>
      <c r="E30" s="160">
        <v>1.1321772190000001</v>
      </c>
      <c r="F30" s="88"/>
      <c r="G30" s="88"/>
      <c r="H30" s="88"/>
      <c r="I30" s="88"/>
      <c r="J30" s="88"/>
      <c r="K30" s="160">
        <f>E30</f>
        <v>1.1321772190000001</v>
      </c>
      <c r="L30" s="88"/>
    </row>
    <row r="31" spans="2:12" ht="14.25">
      <c r="B31" s="157">
        <v>27</v>
      </c>
      <c r="C31" s="159" t="s">
        <v>192</v>
      </c>
      <c r="D31" s="159"/>
      <c r="E31" s="160"/>
      <c r="F31" s="88"/>
      <c r="G31" s="88"/>
      <c r="H31" s="88"/>
      <c r="I31" s="88"/>
      <c r="J31" s="88"/>
      <c r="K31" s="160"/>
      <c r="L31" s="88"/>
    </row>
    <row r="32" spans="2:12" ht="14.25">
      <c r="B32" s="157">
        <v>28</v>
      </c>
      <c r="C32" s="159" t="s">
        <v>252</v>
      </c>
      <c r="D32" s="159"/>
      <c r="E32" s="160"/>
      <c r="F32" s="88"/>
      <c r="G32" s="88"/>
      <c r="H32" s="88"/>
      <c r="I32" s="88"/>
      <c r="J32" s="88"/>
      <c r="K32" s="160"/>
      <c r="L32" s="88"/>
    </row>
    <row r="33" spans="2:12" ht="14.25">
      <c r="B33" s="157">
        <v>29</v>
      </c>
      <c r="C33" s="159" t="s">
        <v>253</v>
      </c>
      <c r="D33" s="159"/>
      <c r="E33" s="160">
        <v>2.2643544380000002</v>
      </c>
      <c r="F33" s="88"/>
      <c r="G33" s="88"/>
      <c r="H33" s="88"/>
      <c r="I33" s="88"/>
      <c r="J33" s="88"/>
      <c r="K33" s="160">
        <f>E33</f>
        <v>2.2643544380000002</v>
      </c>
      <c r="L33" s="88"/>
    </row>
    <row r="34" spans="2:12" ht="14.25">
      <c r="B34" s="157">
        <v>30</v>
      </c>
      <c r="C34" s="159" t="s">
        <v>254</v>
      </c>
      <c r="D34" s="159"/>
      <c r="E34" s="160">
        <v>2.2669862292</v>
      </c>
      <c r="F34" s="88"/>
      <c r="G34" s="88"/>
      <c r="H34" s="88"/>
      <c r="I34" s="88"/>
      <c r="J34" s="88"/>
      <c r="K34" s="160">
        <f>E34</f>
        <v>2.2669862292</v>
      </c>
      <c r="L34" s="88"/>
    </row>
    <row r="35" spans="2:12" ht="14.25">
      <c r="B35" s="157">
        <v>31</v>
      </c>
      <c r="C35" s="158" t="s">
        <v>255</v>
      </c>
      <c r="D35" s="158"/>
      <c r="E35" s="160"/>
      <c r="F35" s="88"/>
      <c r="G35" s="88"/>
      <c r="H35" s="88"/>
      <c r="I35" s="88"/>
      <c r="J35" s="88"/>
      <c r="K35" s="160"/>
      <c r="L35" s="88"/>
    </row>
    <row r="36" spans="2:12" ht="14.25">
      <c r="B36" s="157">
        <v>32</v>
      </c>
      <c r="C36" s="159" t="s">
        <v>256</v>
      </c>
      <c r="D36" s="159"/>
      <c r="E36" s="160">
        <v>29.384076486274996</v>
      </c>
      <c r="F36" s="88"/>
      <c r="G36" s="88"/>
      <c r="H36" s="88"/>
      <c r="I36" s="88"/>
      <c r="J36" s="88"/>
      <c r="K36" s="160">
        <f>E36</f>
        <v>29.384076486274996</v>
      </c>
      <c r="L36" s="88"/>
    </row>
    <row r="37" spans="2:12" ht="14.25">
      <c r="B37" s="157">
        <v>33</v>
      </c>
      <c r="C37" s="159" t="s">
        <v>257</v>
      </c>
      <c r="D37" s="159"/>
      <c r="E37" s="160"/>
      <c r="F37" s="88"/>
      <c r="G37" s="88"/>
      <c r="H37" s="88"/>
      <c r="I37" s="88"/>
      <c r="J37" s="88"/>
      <c r="K37" s="160"/>
      <c r="L37" s="88"/>
    </row>
    <row r="38" spans="2:12" ht="14.25">
      <c r="B38" s="157">
        <v>34</v>
      </c>
      <c r="C38" s="159" t="s">
        <v>258</v>
      </c>
      <c r="D38" s="159"/>
      <c r="E38" s="160">
        <v>1.1334931146</v>
      </c>
      <c r="F38" s="88"/>
      <c r="G38" s="88"/>
      <c r="H38" s="88"/>
      <c r="I38" s="88"/>
      <c r="J38" s="88"/>
      <c r="K38" s="160">
        <f>E38</f>
        <v>1.1334931146</v>
      </c>
      <c r="L38" s="88"/>
    </row>
    <row r="39" spans="2:12" ht="14.25">
      <c r="B39" s="157">
        <v>35</v>
      </c>
      <c r="C39" s="159" t="s">
        <v>259</v>
      </c>
      <c r="D39" s="159"/>
      <c r="E39" s="160"/>
      <c r="F39" s="88"/>
      <c r="G39" s="88"/>
      <c r="H39" s="88"/>
      <c r="I39" s="88"/>
      <c r="J39" s="88"/>
      <c r="K39" s="160"/>
      <c r="L39" s="88"/>
    </row>
    <row r="40" spans="2:12" ht="14.25">
      <c r="B40" s="157">
        <v>36</v>
      </c>
      <c r="C40" s="159" t="s">
        <v>260</v>
      </c>
      <c r="D40" s="159"/>
      <c r="E40" s="161">
        <v>22.25702071306467</v>
      </c>
      <c r="F40" s="88"/>
      <c r="G40" s="88"/>
      <c r="H40" s="88"/>
      <c r="I40" s="88"/>
      <c r="J40" s="88"/>
      <c r="K40" s="160">
        <f>E40</f>
        <v>22.25702071306467</v>
      </c>
      <c r="L40" s="88"/>
    </row>
    <row r="41" spans="2:12" ht="14.25">
      <c r="B41" s="156" t="s">
        <v>14</v>
      </c>
      <c r="C41" s="88"/>
      <c r="D41" s="88"/>
      <c r="E41" s="160">
        <f>SUM(E1:E40)</f>
        <v>1264.8501537965853</v>
      </c>
      <c r="F41" s="88"/>
      <c r="G41" s="88"/>
      <c r="H41" s="88"/>
      <c r="I41" s="88"/>
      <c r="J41" s="88"/>
      <c r="K41" s="160">
        <f>SUM(K1:K40)</f>
        <v>1264.8501537965853</v>
      </c>
      <c r="L41" s="88"/>
    </row>
    <row r="42" ht="14.25">
      <c r="B42" s="82" t="s">
        <v>261</v>
      </c>
    </row>
    <row r="46" ht="14.25">
      <c r="E46" s="162"/>
    </row>
  </sheetData>
  <sheetProtection/>
  <mergeCells count="2">
    <mergeCell ref="B2:L2"/>
    <mergeCell ref="B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140625" defaultRowHeight="15"/>
  <cols>
    <col min="1" max="1" width="8.7109375" style="82" customWidth="1"/>
    <col min="2" max="2" width="10.8515625" style="82" customWidth="1"/>
    <col min="3" max="3" width="11.8515625" style="82" customWidth="1"/>
    <col min="4" max="4" width="13.8515625" style="82" customWidth="1"/>
    <col min="5" max="5" width="13.140625" style="82" customWidth="1"/>
    <col min="6" max="6" width="18.00390625" style="82" customWidth="1"/>
    <col min="7" max="7" width="18.28125" style="82" customWidth="1"/>
    <col min="8" max="8" width="13.421875" style="82" customWidth="1"/>
    <col min="9" max="9" width="14.7109375" style="82" customWidth="1"/>
    <col min="10" max="16384" width="8.7109375" style="82" customWidth="1"/>
  </cols>
  <sheetData>
    <row r="1" ht="15" thickBot="1">
      <c r="A1" s="163" t="s">
        <v>262</v>
      </c>
    </row>
    <row r="2" spans="1:8" ht="27" customHeight="1" thickBot="1">
      <c r="A2" s="425" t="s">
        <v>263</v>
      </c>
      <c r="B2" s="426"/>
      <c r="C2" s="426"/>
      <c r="D2" s="426"/>
      <c r="E2" s="426"/>
      <c r="F2" s="426"/>
      <c r="G2" s="426"/>
      <c r="H2" s="427"/>
    </row>
    <row r="3" spans="1:8" ht="56.25" thickBot="1">
      <c r="A3" s="164" t="s">
        <v>264</v>
      </c>
      <c r="B3" s="165" t="s">
        <v>265</v>
      </c>
      <c r="C3" s="165" t="s">
        <v>266</v>
      </c>
      <c r="D3" s="165" t="s">
        <v>267</v>
      </c>
      <c r="E3" s="165" t="s">
        <v>268</v>
      </c>
      <c r="F3" s="165" t="s">
        <v>269</v>
      </c>
      <c r="G3" s="165" t="s">
        <v>270</v>
      </c>
      <c r="H3" s="165" t="s">
        <v>271</v>
      </c>
    </row>
    <row r="4" spans="1:8" ht="15" thickBot="1">
      <c r="A4" s="164" t="s">
        <v>272</v>
      </c>
      <c r="B4" s="164" t="s">
        <v>272</v>
      </c>
      <c r="C4" s="164" t="s">
        <v>272</v>
      </c>
      <c r="D4" s="164" t="s">
        <v>272</v>
      </c>
      <c r="E4" s="164" t="s">
        <v>272</v>
      </c>
      <c r="F4" s="164" t="s">
        <v>272</v>
      </c>
      <c r="G4" s="164" t="s">
        <v>272</v>
      </c>
      <c r="H4" s="164" t="s">
        <v>272</v>
      </c>
    </row>
    <row r="5" ht="14.25">
      <c r="A5" s="166"/>
    </row>
    <row r="6" ht="15" thickBot="1">
      <c r="A6" s="163" t="s">
        <v>273</v>
      </c>
    </row>
    <row r="7" spans="1:9" ht="15" thickBot="1">
      <c r="A7" s="425" t="s">
        <v>274</v>
      </c>
      <c r="B7" s="426"/>
      <c r="C7" s="426"/>
      <c r="D7" s="426"/>
      <c r="E7" s="426"/>
      <c r="F7" s="426"/>
      <c r="G7" s="426"/>
      <c r="H7" s="426"/>
      <c r="I7" s="428"/>
    </row>
    <row r="8" spans="1:9" ht="56.25" thickBot="1">
      <c r="A8" s="164" t="s">
        <v>275</v>
      </c>
      <c r="B8" s="165" t="s">
        <v>264</v>
      </c>
      <c r="C8" s="165" t="s">
        <v>265</v>
      </c>
      <c r="D8" s="165" t="s">
        <v>266</v>
      </c>
      <c r="E8" s="165" t="s">
        <v>267</v>
      </c>
      <c r="F8" s="165" t="s">
        <v>268</v>
      </c>
      <c r="G8" s="165" t="s">
        <v>269</v>
      </c>
      <c r="H8" s="165" t="s">
        <v>270</v>
      </c>
      <c r="I8" s="165" t="s">
        <v>271</v>
      </c>
    </row>
    <row r="9" spans="1:9" ht="15" thickBot="1">
      <c r="A9" s="164" t="s">
        <v>272</v>
      </c>
      <c r="B9" s="164" t="s">
        <v>272</v>
      </c>
      <c r="C9" s="164" t="s">
        <v>272</v>
      </c>
      <c r="D9" s="164" t="s">
        <v>272</v>
      </c>
      <c r="E9" s="164" t="s">
        <v>272</v>
      </c>
      <c r="F9" s="164" t="s">
        <v>272</v>
      </c>
      <c r="G9" s="164" t="s">
        <v>272</v>
      </c>
      <c r="H9" s="164" t="s">
        <v>272</v>
      </c>
      <c r="I9" s="164" t="s">
        <v>272</v>
      </c>
    </row>
    <row r="10" ht="14.25">
      <c r="A10" s="166"/>
    </row>
    <row r="11" ht="15" thickBot="1">
      <c r="A11" s="163" t="s">
        <v>276</v>
      </c>
    </row>
    <row r="12" spans="1:6" ht="27" customHeight="1" thickBot="1">
      <c r="A12" s="429" t="s">
        <v>277</v>
      </c>
      <c r="B12" s="430"/>
      <c r="C12" s="430"/>
      <c r="D12" s="430"/>
      <c r="E12" s="430"/>
      <c r="F12" s="431"/>
    </row>
    <row r="13" spans="1:6" ht="27" customHeight="1" thickBot="1">
      <c r="A13" s="432" t="s">
        <v>278</v>
      </c>
      <c r="B13" s="432" t="s">
        <v>275</v>
      </c>
      <c r="C13" s="432" t="s">
        <v>279</v>
      </c>
      <c r="D13" s="434" t="s">
        <v>280</v>
      </c>
      <c r="E13" s="435"/>
      <c r="F13" s="436"/>
    </row>
    <row r="14" spans="1:6" ht="15" thickBot="1">
      <c r="A14" s="433"/>
      <c r="B14" s="433"/>
      <c r="C14" s="433"/>
      <c r="D14" s="167" t="s">
        <v>281</v>
      </c>
      <c r="E14" s="167" t="s">
        <v>282</v>
      </c>
      <c r="F14" s="167" t="s">
        <v>283</v>
      </c>
    </row>
    <row r="15" spans="1:6" ht="15" thickBot="1">
      <c r="A15" s="168" t="s">
        <v>272</v>
      </c>
      <c r="B15" s="168" t="s">
        <v>272</v>
      </c>
      <c r="C15" s="168" t="s">
        <v>272</v>
      </c>
      <c r="D15" s="168" t="s">
        <v>272</v>
      </c>
      <c r="E15" s="168" t="s">
        <v>272</v>
      </c>
      <c r="F15" s="168" t="s">
        <v>272</v>
      </c>
    </row>
    <row r="16" ht="14.25">
      <c r="A16" s="169" t="s">
        <v>284</v>
      </c>
    </row>
    <row r="17" ht="14.25">
      <c r="A17" s="166"/>
    </row>
    <row r="18" ht="14.25">
      <c r="A18" s="166"/>
    </row>
  </sheetData>
  <sheetProtection/>
  <mergeCells count="7">
    <mergeCell ref="A2:H2"/>
    <mergeCell ref="A7:I7"/>
    <mergeCell ref="A12:F12"/>
    <mergeCell ref="A13:A14"/>
    <mergeCell ref="B13:B14"/>
    <mergeCell ref="C13:C14"/>
    <mergeCell ref="D13:F1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X88"/>
  <sheetViews>
    <sheetView zoomScalePageLayoutView="0" workbookViewId="0" topLeftCell="A1">
      <selection activeCell="A1" sqref="A1"/>
    </sheetView>
  </sheetViews>
  <sheetFormatPr defaultColWidth="9.140625" defaultRowHeight="15"/>
  <cols>
    <col min="1" max="1" width="10.57421875" style="82" customWidth="1"/>
    <col min="2" max="2" width="53.8515625" style="82" customWidth="1"/>
    <col min="3" max="3" width="17.00390625" style="82" customWidth="1"/>
    <col min="4" max="4" width="28.8515625" style="82" customWidth="1"/>
    <col min="5" max="5" width="15.28125" style="82" customWidth="1"/>
    <col min="6" max="6" width="13.57421875" style="82" customWidth="1"/>
    <col min="7" max="7" width="10.140625" style="82" customWidth="1"/>
    <col min="8" max="8" width="14.28125" style="82" customWidth="1"/>
    <col min="9" max="9" width="28.421875" style="82" customWidth="1"/>
    <col min="10" max="10" width="39.00390625" style="82" customWidth="1"/>
    <col min="11" max="11" width="19.28125" style="82" customWidth="1"/>
    <col min="12" max="12" width="14.421875" style="82" customWidth="1"/>
    <col min="13" max="13" width="8.7109375" style="82" customWidth="1"/>
    <col min="14" max="14" width="13.8515625" style="82" customWidth="1"/>
    <col min="15" max="15" width="13.7109375" style="82" customWidth="1"/>
    <col min="16" max="16" width="13.57421875" style="82" customWidth="1"/>
    <col min="17" max="17" width="10.140625" style="82" customWidth="1"/>
    <col min="18" max="19" width="14.7109375" style="82" bestFit="1" customWidth="1"/>
    <col min="20" max="20" width="15.00390625" style="82" customWidth="1"/>
    <col min="21" max="21" width="21.28125" style="82" customWidth="1"/>
    <col min="22" max="22" width="14.00390625" style="82" customWidth="1"/>
    <col min="23" max="23" width="13.7109375" style="82" customWidth="1"/>
    <col min="24" max="24" width="28.421875" style="82" customWidth="1"/>
    <col min="25" max="16384" width="8.7109375" style="82" customWidth="1"/>
  </cols>
  <sheetData>
    <row r="1" ht="14.25">
      <c r="A1" s="170" t="s">
        <v>285</v>
      </c>
    </row>
    <row r="2" ht="14.25">
      <c r="A2" s="171" t="s">
        <v>286</v>
      </c>
    </row>
    <row r="3" ht="14.25">
      <c r="A3" s="171" t="s">
        <v>287</v>
      </c>
    </row>
    <row r="4" ht="14.25">
      <c r="A4" s="170" t="s">
        <v>288</v>
      </c>
    </row>
    <row r="5" ht="14.25">
      <c r="A5" s="170" t="s">
        <v>289</v>
      </c>
    </row>
    <row r="6" ht="14.25">
      <c r="A6" s="170" t="s">
        <v>290</v>
      </c>
    </row>
    <row r="7" ht="14.25">
      <c r="A7" s="170" t="s">
        <v>291</v>
      </c>
    </row>
    <row r="8" ht="14.25">
      <c r="A8" s="170" t="s">
        <v>292</v>
      </c>
    </row>
    <row r="9" ht="14.25">
      <c r="A9" s="170" t="s">
        <v>293</v>
      </c>
    </row>
    <row r="11" spans="1:24" ht="114.75" customHeight="1">
      <c r="A11" s="172" t="s">
        <v>294</v>
      </c>
      <c r="B11" s="172" t="s">
        <v>295</v>
      </c>
      <c r="C11" s="173" t="s">
        <v>296</v>
      </c>
      <c r="D11" s="174" t="s">
        <v>297</v>
      </c>
      <c r="E11" s="173" t="s">
        <v>298</v>
      </c>
      <c r="F11" s="172" t="s">
        <v>299</v>
      </c>
      <c r="G11" s="172" t="s">
        <v>300</v>
      </c>
      <c r="H11" s="172" t="s">
        <v>301</v>
      </c>
      <c r="I11" s="172" t="s">
        <v>302</v>
      </c>
      <c r="J11" s="172" t="s">
        <v>108</v>
      </c>
      <c r="K11" s="172" t="s">
        <v>303</v>
      </c>
      <c r="L11" s="172" t="s">
        <v>304</v>
      </c>
      <c r="M11" s="172" t="s">
        <v>305</v>
      </c>
      <c r="N11" s="172" t="s">
        <v>306</v>
      </c>
      <c r="O11" s="172" t="s">
        <v>307</v>
      </c>
      <c r="P11" s="172" t="s">
        <v>308</v>
      </c>
      <c r="Q11" s="172" t="s">
        <v>309</v>
      </c>
      <c r="R11" s="172" t="s">
        <v>310</v>
      </c>
      <c r="S11" s="172" t="s">
        <v>311</v>
      </c>
      <c r="T11" s="172" t="s">
        <v>312</v>
      </c>
      <c r="U11" s="172" t="s">
        <v>313</v>
      </c>
      <c r="V11" s="172" t="s">
        <v>314</v>
      </c>
      <c r="W11" s="172" t="s">
        <v>315</v>
      </c>
      <c r="X11" s="172" t="s">
        <v>316</v>
      </c>
    </row>
    <row r="12" spans="1:24" ht="14.25">
      <c r="A12" s="88">
        <v>1</v>
      </c>
      <c r="B12" s="88" t="s">
        <v>317</v>
      </c>
      <c r="C12" s="88" t="s">
        <v>318</v>
      </c>
      <c r="D12" s="88" t="s">
        <v>319</v>
      </c>
      <c r="E12" s="88"/>
      <c r="F12" s="88"/>
      <c r="G12" s="88" t="s">
        <v>320</v>
      </c>
      <c r="H12" s="88" t="s">
        <v>321</v>
      </c>
      <c r="I12" s="88" t="s">
        <v>322</v>
      </c>
      <c r="J12" s="88" t="s">
        <v>110</v>
      </c>
      <c r="K12" s="88" t="s">
        <v>323</v>
      </c>
      <c r="L12" s="175" t="s">
        <v>324</v>
      </c>
      <c r="M12" s="88">
        <v>1</v>
      </c>
      <c r="N12" s="175" t="s">
        <v>324</v>
      </c>
      <c r="O12" s="175" t="s">
        <v>325</v>
      </c>
      <c r="P12" s="175" t="s">
        <v>325</v>
      </c>
      <c r="Q12" s="176">
        <v>40963.38266</v>
      </c>
      <c r="R12" s="88">
        <v>10000</v>
      </c>
      <c r="S12" s="177">
        <v>99.991672</v>
      </c>
      <c r="T12" s="88">
        <v>0</v>
      </c>
      <c r="U12" s="176">
        <v>409599712.0081771</v>
      </c>
      <c r="V12" s="178" t="s">
        <v>326</v>
      </c>
      <c r="W12" s="178" t="s">
        <v>326</v>
      </c>
      <c r="X12" s="88" t="s">
        <v>319</v>
      </c>
    </row>
    <row r="13" spans="1:24" ht="14.25">
      <c r="A13" s="88">
        <f>A12+1</f>
        <v>2</v>
      </c>
      <c r="B13" s="88" t="s">
        <v>317</v>
      </c>
      <c r="C13" s="88" t="s">
        <v>318</v>
      </c>
      <c r="D13" s="88" t="s">
        <v>319</v>
      </c>
      <c r="E13" s="88"/>
      <c r="F13" s="88"/>
      <c r="G13" s="88" t="s">
        <v>320</v>
      </c>
      <c r="H13" s="88" t="s">
        <v>321</v>
      </c>
      <c r="I13" s="88" t="s">
        <v>322</v>
      </c>
      <c r="J13" s="88" t="s">
        <v>111</v>
      </c>
      <c r="K13" s="88" t="s">
        <v>323</v>
      </c>
      <c r="L13" s="175" t="s">
        <v>324</v>
      </c>
      <c r="M13" s="88">
        <v>1</v>
      </c>
      <c r="N13" s="175" t="s">
        <v>324</v>
      </c>
      <c r="O13" s="175" t="s">
        <v>325</v>
      </c>
      <c r="P13" s="175" t="s">
        <v>325</v>
      </c>
      <c r="Q13" s="176">
        <v>2438.789304</v>
      </c>
      <c r="R13" s="88">
        <v>10000</v>
      </c>
      <c r="S13" s="177">
        <v>99.991672</v>
      </c>
      <c r="T13" s="88">
        <v>0</v>
      </c>
      <c r="U13" s="176">
        <v>24385861.999196105</v>
      </c>
      <c r="V13" s="178" t="s">
        <v>326</v>
      </c>
      <c r="W13" s="178" t="s">
        <v>326</v>
      </c>
      <c r="X13" s="88" t="s">
        <v>319</v>
      </c>
    </row>
    <row r="14" spans="1:24" ht="14.25">
      <c r="A14" s="88">
        <f aca="true" t="shared" si="0" ref="A14:A77">A13+1</f>
        <v>3</v>
      </c>
      <c r="B14" s="88" t="s">
        <v>317</v>
      </c>
      <c r="C14" s="88" t="s">
        <v>318</v>
      </c>
      <c r="D14" s="88" t="s">
        <v>319</v>
      </c>
      <c r="E14" s="88"/>
      <c r="F14" s="88"/>
      <c r="G14" s="88" t="s">
        <v>320</v>
      </c>
      <c r="H14" s="88" t="s">
        <v>321</v>
      </c>
      <c r="I14" s="88" t="s">
        <v>322</v>
      </c>
      <c r="J14" s="88" t="s">
        <v>112</v>
      </c>
      <c r="K14" s="88" t="s">
        <v>323</v>
      </c>
      <c r="L14" s="175" t="s">
        <v>324</v>
      </c>
      <c r="M14" s="88">
        <v>1</v>
      </c>
      <c r="N14" s="175" t="s">
        <v>324</v>
      </c>
      <c r="O14" s="175" t="s">
        <v>325</v>
      </c>
      <c r="P14" s="175" t="s">
        <v>325</v>
      </c>
      <c r="Q14" s="176">
        <v>21936.573593</v>
      </c>
      <c r="R14" s="88">
        <v>10000</v>
      </c>
      <c r="S14" s="177">
        <v>99.991672</v>
      </c>
      <c r="T14" s="88">
        <v>0</v>
      </c>
      <c r="U14" s="176">
        <v>219347466.99795574</v>
      </c>
      <c r="V14" s="178" t="s">
        <v>326</v>
      </c>
      <c r="W14" s="178" t="s">
        <v>326</v>
      </c>
      <c r="X14" s="88" t="s">
        <v>319</v>
      </c>
    </row>
    <row r="15" spans="1:24" ht="14.25">
      <c r="A15" s="88">
        <f t="shared" si="0"/>
        <v>4</v>
      </c>
      <c r="B15" s="88" t="s">
        <v>317</v>
      </c>
      <c r="C15" s="88" t="s">
        <v>318</v>
      </c>
      <c r="D15" s="88" t="s">
        <v>319</v>
      </c>
      <c r="E15" s="88"/>
      <c r="F15" s="88"/>
      <c r="G15" s="88" t="s">
        <v>320</v>
      </c>
      <c r="H15" s="88" t="s">
        <v>321</v>
      </c>
      <c r="I15" s="88" t="s">
        <v>322</v>
      </c>
      <c r="J15" s="88" t="s">
        <v>113</v>
      </c>
      <c r="K15" s="88" t="s">
        <v>323</v>
      </c>
      <c r="L15" s="175" t="s">
        <v>324</v>
      </c>
      <c r="M15" s="88">
        <v>1</v>
      </c>
      <c r="N15" s="175" t="s">
        <v>324</v>
      </c>
      <c r="O15" s="175" t="s">
        <v>325</v>
      </c>
      <c r="P15" s="175" t="s">
        <v>325</v>
      </c>
      <c r="Q15" s="176">
        <v>30362.191885</v>
      </c>
      <c r="R15" s="88">
        <v>10000</v>
      </c>
      <c r="S15" s="177">
        <v>99.991672</v>
      </c>
      <c r="T15" s="88">
        <v>0</v>
      </c>
      <c r="U15" s="176">
        <v>303596633.00406283</v>
      </c>
      <c r="V15" s="178" t="s">
        <v>326</v>
      </c>
      <c r="W15" s="178" t="s">
        <v>326</v>
      </c>
      <c r="X15" s="88" t="s">
        <v>319</v>
      </c>
    </row>
    <row r="16" spans="1:24" ht="14.25">
      <c r="A16" s="88">
        <f t="shared" si="0"/>
        <v>5</v>
      </c>
      <c r="B16" s="88" t="s">
        <v>317</v>
      </c>
      <c r="C16" s="88" t="s">
        <v>318</v>
      </c>
      <c r="D16" s="88" t="s">
        <v>319</v>
      </c>
      <c r="E16" s="88"/>
      <c r="F16" s="88"/>
      <c r="G16" s="88" t="s">
        <v>320</v>
      </c>
      <c r="H16" s="88" t="s">
        <v>321</v>
      </c>
      <c r="I16" s="88" t="s">
        <v>322</v>
      </c>
      <c r="J16" s="88" t="s">
        <v>114</v>
      </c>
      <c r="K16" s="88" t="s">
        <v>323</v>
      </c>
      <c r="L16" s="175" t="s">
        <v>324</v>
      </c>
      <c r="M16" s="88">
        <v>1</v>
      </c>
      <c r="N16" s="175" t="s">
        <v>324</v>
      </c>
      <c r="O16" s="175" t="s">
        <v>325</v>
      </c>
      <c r="P16" s="175" t="s">
        <v>325</v>
      </c>
      <c r="Q16" s="176">
        <v>6309.583066</v>
      </c>
      <c r="R16" s="88">
        <v>10000</v>
      </c>
      <c r="S16" s="177">
        <v>99.991672</v>
      </c>
      <c r="T16" s="88">
        <v>0</v>
      </c>
      <c r="U16" s="176">
        <v>63090575.99505556</v>
      </c>
      <c r="V16" s="178" t="s">
        <v>326</v>
      </c>
      <c r="W16" s="178" t="s">
        <v>326</v>
      </c>
      <c r="X16" s="88" t="s">
        <v>319</v>
      </c>
    </row>
    <row r="17" spans="1:24" ht="14.25">
      <c r="A17" s="88">
        <f t="shared" si="0"/>
        <v>6</v>
      </c>
      <c r="B17" s="88" t="s">
        <v>317</v>
      </c>
      <c r="C17" s="88" t="s">
        <v>318</v>
      </c>
      <c r="D17" s="88" t="s">
        <v>319</v>
      </c>
      <c r="E17" s="88"/>
      <c r="F17" s="88"/>
      <c r="G17" s="88" t="s">
        <v>320</v>
      </c>
      <c r="H17" s="88" t="s">
        <v>321</v>
      </c>
      <c r="I17" s="88" t="s">
        <v>322</v>
      </c>
      <c r="J17" s="88" t="s">
        <v>115</v>
      </c>
      <c r="K17" s="88" t="s">
        <v>323</v>
      </c>
      <c r="L17" s="175" t="s">
        <v>324</v>
      </c>
      <c r="M17" s="88">
        <v>1</v>
      </c>
      <c r="N17" s="175" t="s">
        <v>324</v>
      </c>
      <c r="O17" s="175" t="s">
        <v>325</v>
      </c>
      <c r="P17" s="175" t="s">
        <v>325</v>
      </c>
      <c r="Q17" s="176">
        <v>3989.479488</v>
      </c>
      <c r="R17" s="88">
        <v>10000</v>
      </c>
      <c r="S17" s="177">
        <v>99.991672</v>
      </c>
      <c r="T17" s="88">
        <v>0</v>
      </c>
      <c r="U17" s="176">
        <v>39891472.41355604</v>
      </c>
      <c r="V17" s="178" t="s">
        <v>326</v>
      </c>
      <c r="W17" s="178" t="s">
        <v>326</v>
      </c>
      <c r="X17" s="88" t="s">
        <v>319</v>
      </c>
    </row>
    <row r="18" spans="1:24" ht="14.25">
      <c r="A18" s="88">
        <f t="shared" si="0"/>
        <v>7</v>
      </c>
      <c r="B18" s="88" t="s">
        <v>327</v>
      </c>
      <c r="C18" s="88" t="s">
        <v>328</v>
      </c>
      <c r="D18" s="88" t="s">
        <v>319</v>
      </c>
      <c r="E18" s="88"/>
      <c r="F18" s="88"/>
      <c r="G18" s="88" t="s">
        <v>320</v>
      </c>
      <c r="H18" s="88" t="s">
        <v>321</v>
      </c>
      <c r="I18" s="88" t="s">
        <v>322</v>
      </c>
      <c r="J18" s="88" t="s">
        <v>110</v>
      </c>
      <c r="K18" s="88" t="s">
        <v>323</v>
      </c>
      <c r="L18" s="175" t="s">
        <v>329</v>
      </c>
      <c r="M18" s="88">
        <v>4</v>
      </c>
      <c r="N18" s="175" t="s">
        <v>329</v>
      </c>
      <c r="O18" s="175" t="s">
        <v>324</v>
      </c>
      <c r="P18" s="175" t="s">
        <v>324</v>
      </c>
      <c r="Q18" s="176">
        <v>34991.592011</v>
      </c>
      <c r="R18" s="88">
        <v>10000</v>
      </c>
      <c r="S18" s="177">
        <v>99.966587</v>
      </c>
      <c r="T18" s="88">
        <v>0</v>
      </c>
      <c r="U18" s="176">
        <v>349799000.98902565</v>
      </c>
      <c r="V18" s="178" t="s">
        <v>330</v>
      </c>
      <c r="W18" s="178" t="s">
        <v>330</v>
      </c>
      <c r="X18" s="88" t="s">
        <v>319</v>
      </c>
    </row>
    <row r="19" spans="1:24" ht="14.25">
      <c r="A19" s="88">
        <f t="shared" si="0"/>
        <v>8</v>
      </c>
      <c r="B19" s="88" t="s">
        <v>327</v>
      </c>
      <c r="C19" s="88" t="s">
        <v>328</v>
      </c>
      <c r="D19" s="88" t="s">
        <v>319</v>
      </c>
      <c r="E19" s="88"/>
      <c r="F19" s="88"/>
      <c r="G19" s="88" t="s">
        <v>320</v>
      </c>
      <c r="H19" s="88" t="s">
        <v>321</v>
      </c>
      <c r="I19" s="88" t="s">
        <v>322</v>
      </c>
      <c r="J19" s="88" t="s">
        <v>111</v>
      </c>
      <c r="K19" s="88" t="s">
        <v>323</v>
      </c>
      <c r="L19" s="175" t="s">
        <v>329</v>
      </c>
      <c r="M19" s="88">
        <v>4</v>
      </c>
      <c r="N19" s="175" t="s">
        <v>329</v>
      </c>
      <c r="O19" s="175" t="s">
        <v>324</v>
      </c>
      <c r="P19" s="175" t="s">
        <v>324</v>
      </c>
      <c r="Q19" s="176">
        <v>486.860577</v>
      </c>
      <c r="R19" s="88">
        <v>10000</v>
      </c>
      <c r="S19" s="177">
        <v>99.966587</v>
      </c>
      <c r="T19" s="88">
        <v>0</v>
      </c>
      <c r="U19" s="176">
        <v>4866978.998897902</v>
      </c>
      <c r="V19" s="178" t="s">
        <v>330</v>
      </c>
      <c r="W19" s="178" t="s">
        <v>330</v>
      </c>
      <c r="X19" s="88" t="s">
        <v>319</v>
      </c>
    </row>
    <row r="20" spans="1:24" ht="14.25">
      <c r="A20" s="88">
        <f t="shared" si="0"/>
        <v>9</v>
      </c>
      <c r="B20" s="88" t="s">
        <v>327</v>
      </c>
      <c r="C20" s="88" t="s">
        <v>328</v>
      </c>
      <c r="D20" s="88" t="s">
        <v>319</v>
      </c>
      <c r="E20" s="88"/>
      <c r="F20" s="88"/>
      <c r="G20" s="88" t="s">
        <v>320</v>
      </c>
      <c r="H20" s="88" t="s">
        <v>321</v>
      </c>
      <c r="I20" s="88" t="s">
        <v>322</v>
      </c>
      <c r="J20" s="88" t="s">
        <v>112</v>
      </c>
      <c r="K20" s="88" t="s">
        <v>323</v>
      </c>
      <c r="L20" s="175" t="s">
        <v>329</v>
      </c>
      <c r="M20" s="88">
        <v>4</v>
      </c>
      <c r="N20" s="175" t="s">
        <v>329</v>
      </c>
      <c r="O20" s="175" t="s">
        <v>324</v>
      </c>
      <c r="P20" s="175" t="s">
        <v>324</v>
      </c>
      <c r="Q20" s="176">
        <v>25970.778943</v>
      </c>
      <c r="R20" s="88">
        <v>10000</v>
      </c>
      <c r="S20" s="177">
        <v>99.966587</v>
      </c>
      <c r="T20" s="88">
        <v>0</v>
      </c>
      <c r="U20" s="176">
        <v>259621011.9937496</v>
      </c>
      <c r="V20" s="178" t="s">
        <v>330</v>
      </c>
      <c r="W20" s="178" t="s">
        <v>330</v>
      </c>
      <c r="X20" s="88" t="s">
        <v>319</v>
      </c>
    </row>
    <row r="21" spans="1:24" ht="14.25">
      <c r="A21" s="88">
        <f t="shared" si="0"/>
        <v>10</v>
      </c>
      <c r="B21" s="88" t="s">
        <v>327</v>
      </c>
      <c r="C21" s="88" t="s">
        <v>328</v>
      </c>
      <c r="D21" s="88" t="s">
        <v>319</v>
      </c>
      <c r="E21" s="88"/>
      <c r="F21" s="88"/>
      <c r="G21" s="88" t="s">
        <v>320</v>
      </c>
      <c r="H21" s="88" t="s">
        <v>321</v>
      </c>
      <c r="I21" s="88" t="s">
        <v>322</v>
      </c>
      <c r="J21" s="88" t="s">
        <v>113</v>
      </c>
      <c r="K21" s="88" t="s">
        <v>323</v>
      </c>
      <c r="L21" s="175" t="s">
        <v>329</v>
      </c>
      <c r="M21" s="88">
        <v>4</v>
      </c>
      <c r="N21" s="175" t="s">
        <v>329</v>
      </c>
      <c r="O21" s="175" t="s">
        <v>324</v>
      </c>
      <c r="P21" s="175" t="s">
        <v>324</v>
      </c>
      <c r="Q21" s="176">
        <v>31680.645208</v>
      </c>
      <c r="R21" s="88">
        <v>10000</v>
      </c>
      <c r="S21" s="177">
        <v>99.966587</v>
      </c>
      <c r="T21" s="88">
        <v>0</v>
      </c>
      <c r="U21" s="176">
        <v>316700595.9878149</v>
      </c>
      <c r="V21" s="178" t="s">
        <v>330</v>
      </c>
      <c r="W21" s="178" t="s">
        <v>330</v>
      </c>
      <c r="X21" s="88" t="s">
        <v>319</v>
      </c>
    </row>
    <row r="22" spans="1:24" ht="14.25">
      <c r="A22" s="88">
        <f t="shared" si="0"/>
        <v>11</v>
      </c>
      <c r="B22" s="88" t="s">
        <v>327</v>
      </c>
      <c r="C22" s="88" t="s">
        <v>328</v>
      </c>
      <c r="D22" s="88" t="s">
        <v>319</v>
      </c>
      <c r="E22" s="88"/>
      <c r="F22" s="88"/>
      <c r="G22" s="88" t="s">
        <v>320</v>
      </c>
      <c r="H22" s="88" t="s">
        <v>321</v>
      </c>
      <c r="I22" s="88" t="s">
        <v>322</v>
      </c>
      <c r="J22" s="88" t="s">
        <v>114</v>
      </c>
      <c r="K22" s="88" t="s">
        <v>323</v>
      </c>
      <c r="L22" s="175" t="s">
        <v>329</v>
      </c>
      <c r="M22" s="88">
        <v>4</v>
      </c>
      <c r="N22" s="175" t="s">
        <v>329</v>
      </c>
      <c r="O22" s="175" t="s">
        <v>324</v>
      </c>
      <c r="P22" s="175" t="s">
        <v>324</v>
      </c>
      <c r="Q22" s="176">
        <v>1029.470081</v>
      </c>
      <c r="R22" s="88">
        <v>10000</v>
      </c>
      <c r="S22" s="177">
        <v>99.966587</v>
      </c>
      <c r="T22" s="88">
        <v>0</v>
      </c>
      <c r="U22" s="176">
        <v>10291260.991174322</v>
      </c>
      <c r="V22" s="178" t="s">
        <v>330</v>
      </c>
      <c r="W22" s="178" t="s">
        <v>330</v>
      </c>
      <c r="X22" s="88" t="s">
        <v>319</v>
      </c>
    </row>
    <row r="23" spans="1:24" ht="14.25">
      <c r="A23" s="88">
        <f t="shared" si="0"/>
        <v>12</v>
      </c>
      <c r="B23" s="88" t="s">
        <v>327</v>
      </c>
      <c r="C23" s="88" t="s">
        <v>328</v>
      </c>
      <c r="D23" s="88" t="s">
        <v>319</v>
      </c>
      <c r="E23" s="88"/>
      <c r="F23" s="88"/>
      <c r="G23" s="88" t="s">
        <v>320</v>
      </c>
      <c r="H23" s="88" t="s">
        <v>321</v>
      </c>
      <c r="I23" s="88" t="s">
        <v>322</v>
      </c>
      <c r="J23" s="88" t="s">
        <v>115</v>
      </c>
      <c r="K23" s="88" t="s">
        <v>323</v>
      </c>
      <c r="L23" s="175" t="s">
        <v>329</v>
      </c>
      <c r="M23" s="88">
        <v>4</v>
      </c>
      <c r="N23" s="175" t="s">
        <v>329</v>
      </c>
      <c r="O23" s="175" t="s">
        <v>324</v>
      </c>
      <c r="P23" s="175" t="s">
        <v>324</v>
      </c>
      <c r="Q23" s="176">
        <v>840.653176</v>
      </c>
      <c r="R23" s="88">
        <v>10000</v>
      </c>
      <c r="S23" s="177">
        <v>99.966587</v>
      </c>
      <c r="T23" s="88">
        <v>0</v>
      </c>
      <c r="U23" s="176">
        <v>8403722.844351025</v>
      </c>
      <c r="V23" s="178" t="s">
        <v>330</v>
      </c>
      <c r="W23" s="178" t="s">
        <v>330</v>
      </c>
      <c r="X23" s="88" t="s">
        <v>319</v>
      </c>
    </row>
    <row r="24" spans="1:24" ht="14.25">
      <c r="A24" s="88">
        <f t="shared" si="0"/>
        <v>13</v>
      </c>
      <c r="B24" s="88" t="s">
        <v>331</v>
      </c>
      <c r="C24" s="88" t="s">
        <v>59</v>
      </c>
      <c r="D24" s="88" t="s">
        <v>128</v>
      </c>
      <c r="E24" s="88" t="s">
        <v>332</v>
      </c>
      <c r="F24" s="88" t="s">
        <v>333</v>
      </c>
      <c r="G24" s="88" t="s">
        <v>320</v>
      </c>
      <c r="H24" s="88" t="s">
        <v>334</v>
      </c>
      <c r="I24" s="88" t="s">
        <v>322</v>
      </c>
      <c r="J24" s="88" t="s">
        <v>110</v>
      </c>
      <c r="K24" s="88" t="s">
        <v>323</v>
      </c>
      <c r="L24" s="175" t="s">
        <v>335</v>
      </c>
      <c r="M24" s="88">
        <v>221</v>
      </c>
      <c r="N24" s="175" t="s">
        <v>335</v>
      </c>
      <c r="O24" s="175" t="s">
        <v>336</v>
      </c>
      <c r="P24" s="175" t="s">
        <v>336</v>
      </c>
      <c r="Q24" s="176">
        <v>294</v>
      </c>
      <c r="R24" s="88">
        <v>100</v>
      </c>
      <c r="S24" s="177">
        <v>487456.5</v>
      </c>
      <c r="T24" s="88">
        <v>0</v>
      </c>
      <c r="U24" s="176">
        <f aca="true" t="shared" si="1" ref="U24:U35">(Q24*R24*S24)/100</f>
        <v>143312211</v>
      </c>
      <c r="V24" s="179">
        <v>0.0425</v>
      </c>
      <c r="W24" s="179">
        <v>0.0425</v>
      </c>
      <c r="X24" s="88" t="s">
        <v>128</v>
      </c>
    </row>
    <row r="25" spans="1:24" ht="14.25">
      <c r="A25" s="88">
        <f t="shared" si="0"/>
        <v>14</v>
      </c>
      <c r="B25" s="88" t="s">
        <v>331</v>
      </c>
      <c r="C25" s="88" t="s">
        <v>59</v>
      </c>
      <c r="D25" s="88" t="s">
        <v>128</v>
      </c>
      <c r="E25" s="88" t="s">
        <v>332</v>
      </c>
      <c r="F25" s="88" t="s">
        <v>333</v>
      </c>
      <c r="G25" s="88" t="s">
        <v>320</v>
      </c>
      <c r="H25" s="88" t="s">
        <v>334</v>
      </c>
      <c r="I25" s="88" t="s">
        <v>322</v>
      </c>
      <c r="J25" s="88" t="s">
        <v>111</v>
      </c>
      <c r="K25" s="88" t="s">
        <v>323</v>
      </c>
      <c r="L25" s="175" t="s">
        <v>335</v>
      </c>
      <c r="M25" s="88">
        <v>221</v>
      </c>
      <c r="N25" s="175" t="s">
        <v>335</v>
      </c>
      <c r="O25" s="175" t="s">
        <v>336</v>
      </c>
      <c r="P25" s="175" t="s">
        <v>336</v>
      </c>
      <c r="Q25" s="176">
        <v>32</v>
      </c>
      <c r="R25" s="88">
        <v>100</v>
      </c>
      <c r="S25" s="177">
        <v>487456.5</v>
      </c>
      <c r="T25" s="88">
        <v>0</v>
      </c>
      <c r="U25" s="176">
        <f t="shared" si="1"/>
        <v>15598608</v>
      </c>
      <c r="V25" s="179">
        <v>0.0425</v>
      </c>
      <c r="W25" s="179">
        <v>0.0425</v>
      </c>
      <c r="X25" s="88" t="s">
        <v>128</v>
      </c>
    </row>
    <row r="26" spans="1:24" ht="14.25">
      <c r="A26" s="88">
        <f t="shared" si="0"/>
        <v>15</v>
      </c>
      <c r="B26" s="88" t="s">
        <v>331</v>
      </c>
      <c r="C26" s="88" t="s">
        <v>59</v>
      </c>
      <c r="D26" s="88" t="s">
        <v>128</v>
      </c>
      <c r="E26" s="88" t="s">
        <v>332</v>
      </c>
      <c r="F26" s="88" t="s">
        <v>333</v>
      </c>
      <c r="G26" s="88" t="s">
        <v>320</v>
      </c>
      <c r="H26" s="88" t="s">
        <v>334</v>
      </c>
      <c r="I26" s="88" t="s">
        <v>322</v>
      </c>
      <c r="J26" s="88" t="s">
        <v>112</v>
      </c>
      <c r="K26" s="88" t="s">
        <v>323</v>
      </c>
      <c r="L26" s="175" t="s">
        <v>335</v>
      </c>
      <c r="M26" s="88">
        <v>221</v>
      </c>
      <c r="N26" s="175" t="s">
        <v>335</v>
      </c>
      <c r="O26" s="175" t="s">
        <v>336</v>
      </c>
      <c r="P26" s="175" t="s">
        <v>336</v>
      </c>
      <c r="Q26" s="176">
        <v>322</v>
      </c>
      <c r="R26" s="88">
        <v>100</v>
      </c>
      <c r="S26" s="177">
        <v>487456.5</v>
      </c>
      <c r="T26" s="88">
        <v>0</v>
      </c>
      <c r="U26" s="176">
        <f t="shared" si="1"/>
        <v>156960993</v>
      </c>
      <c r="V26" s="179">
        <v>0.0425</v>
      </c>
      <c r="W26" s="179">
        <v>0.0425</v>
      </c>
      <c r="X26" s="88" t="s">
        <v>128</v>
      </c>
    </row>
    <row r="27" spans="1:24" ht="14.25">
      <c r="A27" s="88">
        <f t="shared" si="0"/>
        <v>16</v>
      </c>
      <c r="B27" s="88" t="s">
        <v>331</v>
      </c>
      <c r="C27" s="88" t="s">
        <v>59</v>
      </c>
      <c r="D27" s="88" t="s">
        <v>128</v>
      </c>
      <c r="E27" s="88" t="s">
        <v>332</v>
      </c>
      <c r="F27" s="88" t="s">
        <v>333</v>
      </c>
      <c r="G27" s="88" t="s">
        <v>320</v>
      </c>
      <c r="H27" s="88" t="s">
        <v>334</v>
      </c>
      <c r="I27" s="88" t="s">
        <v>322</v>
      </c>
      <c r="J27" s="88" t="s">
        <v>113</v>
      </c>
      <c r="K27" s="88" t="s">
        <v>323</v>
      </c>
      <c r="L27" s="175" t="s">
        <v>335</v>
      </c>
      <c r="M27" s="88">
        <v>221</v>
      </c>
      <c r="N27" s="175" t="s">
        <v>335</v>
      </c>
      <c r="O27" s="175" t="s">
        <v>336</v>
      </c>
      <c r="P27" s="175" t="s">
        <v>336</v>
      </c>
      <c r="Q27" s="176">
        <v>266</v>
      </c>
      <c r="R27" s="88">
        <v>100</v>
      </c>
      <c r="S27" s="177">
        <v>487456.5</v>
      </c>
      <c r="T27" s="88">
        <v>0</v>
      </c>
      <c r="U27" s="176">
        <f t="shared" si="1"/>
        <v>129663429</v>
      </c>
      <c r="V27" s="179">
        <v>0.0425</v>
      </c>
      <c r="W27" s="179">
        <v>0.0425</v>
      </c>
      <c r="X27" s="88" t="s">
        <v>128</v>
      </c>
    </row>
    <row r="28" spans="1:24" ht="14.25">
      <c r="A28" s="88">
        <f t="shared" si="0"/>
        <v>17</v>
      </c>
      <c r="B28" s="88" t="s">
        <v>331</v>
      </c>
      <c r="C28" s="88" t="s">
        <v>59</v>
      </c>
      <c r="D28" s="88" t="s">
        <v>128</v>
      </c>
      <c r="E28" s="88" t="s">
        <v>332</v>
      </c>
      <c r="F28" s="88" t="s">
        <v>333</v>
      </c>
      <c r="G28" s="88" t="s">
        <v>320</v>
      </c>
      <c r="H28" s="88" t="s">
        <v>334</v>
      </c>
      <c r="I28" s="88" t="s">
        <v>322</v>
      </c>
      <c r="J28" s="88" t="s">
        <v>114</v>
      </c>
      <c r="K28" s="88" t="s">
        <v>323</v>
      </c>
      <c r="L28" s="175" t="s">
        <v>335</v>
      </c>
      <c r="M28" s="88">
        <v>221</v>
      </c>
      <c r="N28" s="175" t="s">
        <v>335</v>
      </c>
      <c r="O28" s="175" t="s">
        <v>336</v>
      </c>
      <c r="P28" s="175" t="s">
        <v>336</v>
      </c>
      <c r="Q28" s="176">
        <v>54</v>
      </c>
      <c r="R28" s="88">
        <v>100</v>
      </c>
      <c r="S28" s="177">
        <v>487456.5</v>
      </c>
      <c r="T28" s="88">
        <v>0</v>
      </c>
      <c r="U28" s="176">
        <f t="shared" si="1"/>
        <v>26322651</v>
      </c>
      <c r="V28" s="179">
        <v>0.0425</v>
      </c>
      <c r="W28" s="179">
        <v>0.0425</v>
      </c>
      <c r="X28" s="88" t="s">
        <v>128</v>
      </c>
    </row>
    <row r="29" spans="1:24" ht="14.25">
      <c r="A29" s="88">
        <f t="shared" si="0"/>
        <v>18</v>
      </c>
      <c r="B29" s="88" t="s">
        <v>331</v>
      </c>
      <c r="C29" s="88" t="s">
        <v>59</v>
      </c>
      <c r="D29" s="88" t="s">
        <v>128</v>
      </c>
      <c r="E29" s="88" t="s">
        <v>332</v>
      </c>
      <c r="F29" s="88" t="s">
        <v>333</v>
      </c>
      <c r="G29" s="88" t="s">
        <v>320</v>
      </c>
      <c r="H29" s="88" t="s">
        <v>334</v>
      </c>
      <c r="I29" s="88" t="s">
        <v>322</v>
      </c>
      <c r="J29" s="88" t="s">
        <v>115</v>
      </c>
      <c r="K29" s="88" t="s">
        <v>323</v>
      </c>
      <c r="L29" s="175" t="s">
        <v>335</v>
      </c>
      <c r="M29" s="88">
        <v>221</v>
      </c>
      <c r="N29" s="175" t="s">
        <v>335</v>
      </c>
      <c r="O29" s="175" t="s">
        <v>336</v>
      </c>
      <c r="P29" s="175" t="s">
        <v>336</v>
      </c>
      <c r="Q29" s="176">
        <v>32</v>
      </c>
      <c r="R29" s="88">
        <v>100</v>
      </c>
      <c r="S29" s="177">
        <v>487456.5</v>
      </c>
      <c r="T29" s="88">
        <v>0</v>
      </c>
      <c r="U29" s="176">
        <f t="shared" si="1"/>
        <v>15598608</v>
      </c>
      <c r="V29" s="179">
        <v>0.0425</v>
      </c>
      <c r="W29" s="179">
        <v>0.0425</v>
      </c>
      <c r="X29" s="88" t="s">
        <v>128</v>
      </c>
    </row>
    <row r="30" spans="1:24" ht="14.25">
      <c r="A30" s="88">
        <f t="shared" si="0"/>
        <v>19</v>
      </c>
      <c r="B30" s="88" t="s">
        <v>337</v>
      </c>
      <c r="C30" s="88" t="s">
        <v>58</v>
      </c>
      <c r="D30" s="88" t="s">
        <v>128</v>
      </c>
      <c r="E30" s="88" t="s">
        <v>332</v>
      </c>
      <c r="F30" s="88" t="s">
        <v>338</v>
      </c>
      <c r="G30" s="88" t="s">
        <v>320</v>
      </c>
      <c r="H30" s="88" t="s">
        <v>334</v>
      </c>
      <c r="I30" s="88" t="s">
        <v>322</v>
      </c>
      <c r="J30" s="88" t="s">
        <v>110</v>
      </c>
      <c r="K30" s="88" t="s">
        <v>323</v>
      </c>
      <c r="L30" s="175" t="s">
        <v>339</v>
      </c>
      <c r="M30" s="88">
        <v>181</v>
      </c>
      <c r="N30" s="175" t="s">
        <v>339</v>
      </c>
      <c r="O30" s="175" t="s">
        <v>336</v>
      </c>
      <c r="P30" s="175" t="s">
        <v>336</v>
      </c>
      <c r="Q30" s="176">
        <v>293</v>
      </c>
      <c r="R30" s="88">
        <v>100</v>
      </c>
      <c r="S30" s="177">
        <v>489680</v>
      </c>
      <c r="T30" s="88">
        <v>0</v>
      </c>
      <c r="U30" s="176">
        <f t="shared" si="1"/>
        <v>143476240</v>
      </c>
      <c r="V30" s="179">
        <v>0.0425</v>
      </c>
      <c r="W30" s="179">
        <v>0.0425</v>
      </c>
      <c r="X30" s="88" t="s">
        <v>128</v>
      </c>
    </row>
    <row r="31" spans="1:24" ht="14.25">
      <c r="A31" s="88">
        <f t="shared" si="0"/>
        <v>20</v>
      </c>
      <c r="B31" s="88" t="s">
        <v>337</v>
      </c>
      <c r="C31" s="88" t="s">
        <v>58</v>
      </c>
      <c r="D31" s="88" t="s">
        <v>128</v>
      </c>
      <c r="E31" s="88" t="s">
        <v>332</v>
      </c>
      <c r="F31" s="88" t="s">
        <v>338</v>
      </c>
      <c r="G31" s="88" t="s">
        <v>320</v>
      </c>
      <c r="H31" s="88" t="s">
        <v>334</v>
      </c>
      <c r="I31" s="88" t="s">
        <v>322</v>
      </c>
      <c r="J31" s="88" t="s">
        <v>111</v>
      </c>
      <c r="K31" s="88" t="s">
        <v>323</v>
      </c>
      <c r="L31" s="175" t="s">
        <v>339</v>
      </c>
      <c r="M31" s="88">
        <v>181</v>
      </c>
      <c r="N31" s="175" t="s">
        <v>339</v>
      </c>
      <c r="O31" s="175" t="s">
        <v>336</v>
      </c>
      <c r="P31" s="175" t="s">
        <v>336</v>
      </c>
      <c r="Q31" s="176">
        <v>31</v>
      </c>
      <c r="R31" s="88">
        <v>100</v>
      </c>
      <c r="S31" s="177">
        <v>489680</v>
      </c>
      <c r="T31" s="88">
        <v>0</v>
      </c>
      <c r="U31" s="176">
        <f t="shared" si="1"/>
        <v>15180080</v>
      </c>
      <c r="V31" s="179">
        <v>0.0425</v>
      </c>
      <c r="W31" s="179">
        <v>0.0425</v>
      </c>
      <c r="X31" s="88" t="s">
        <v>128</v>
      </c>
    </row>
    <row r="32" spans="1:24" ht="14.25">
      <c r="A32" s="88">
        <f t="shared" si="0"/>
        <v>21</v>
      </c>
      <c r="B32" s="88" t="s">
        <v>337</v>
      </c>
      <c r="C32" s="88" t="s">
        <v>58</v>
      </c>
      <c r="D32" s="88" t="s">
        <v>128</v>
      </c>
      <c r="E32" s="88" t="s">
        <v>332</v>
      </c>
      <c r="F32" s="88" t="s">
        <v>338</v>
      </c>
      <c r="G32" s="88" t="s">
        <v>320</v>
      </c>
      <c r="H32" s="88" t="s">
        <v>334</v>
      </c>
      <c r="I32" s="88" t="s">
        <v>322</v>
      </c>
      <c r="J32" s="88" t="s">
        <v>112</v>
      </c>
      <c r="K32" s="88" t="s">
        <v>323</v>
      </c>
      <c r="L32" s="175" t="s">
        <v>339</v>
      </c>
      <c r="M32" s="88">
        <v>181</v>
      </c>
      <c r="N32" s="175" t="s">
        <v>339</v>
      </c>
      <c r="O32" s="175" t="s">
        <v>336</v>
      </c>
      <c r="P32" s="175" t="s">
        <v>336</v>
      </c>
      <c r="Q32" s="176">
        <v>321</v>
      </c>
      <c r="R32" s="88">
        <v>100</v>
      </c>
      <c r="S32" s="177">
        <v>489680</v>
      </c>
      <c r="T32" s="88">
        <v>0</v>
      </c>
      <c r="U32" s="176">
        <f t="shared" si="1"/>
        <v>157187280</v>
      </c>
      <c r="V32" s="179">
        <v>0.0425</v>
      </c>
      <c r="W32" s="179">
        <v>0.0425</v>
      </c>
      <c r="X32" s="88" t="s">
        <v>128</v>
      </c>
    </row>
    <row r="33" spans="1:24" ht="14.25">
      <c r="A33" s="88">
        <f t="shared" si="0"/>
        <v>22</v>
      </c>
      <c r="B33" s="88" t="s">
        <v>337</v>
      </c>
      <c r="C33" s="88" t="s">
        <v>58</v>
      </c>
      <c r="D33" s="88" t="s">
        <v>128</v>
      </c>
      <c r="E33" s="88" t="s">
        <v>332</v>
      </c>
      <c r="F33" s="88" t="s">
        <v>338</v>
      </c>
      <c r="G33" s="88" t="s">
        <v>320</v>
      </c>
      <c r="H33" s="88" t="s">
        <v>334</v>
      </c>
      <c r="I33" s="88" t="s">
        <v>322</v>
      </c>
      <c r="J33" s="88" t="s">
        <v>113</v>
      </c>
      <c r="K33" s="88" t="s">
        <v>323</v>
      </c>
      <c r="L33" s="175" t="s">
        <v>339</v>
      </c>
      <c r="M33" s="88">
        <v>181</v>
      </c>
      <c r="N33" s="175" t="s">
        <v>339</v>
      </c>
      <c r="O33" s="175" t="s">
        <v>336</v>
      </c>
      <c r="P33" s="175" t="s">
        <v>336</v>
      </c>
      <c r="Q33" s="176">
        <v>267</v>
      </c>
      <c r="R33" s="88">
        <v>100</v>
      </c>
      <c r="S33" s="177">
        <v>489680</v>
      </c>
      <c r="T33" s="88">
        <v>0</v>
      </c>
      <c r="U33" s="176">
        <f t="shared" si="1"/>
        <v>130744560</v>
      </c>
      <c r="V33" s="179">
        <v>0.0425</v>
      </c>
      <c r="W33" s="179">
        <v>0.0425</v>
      </c>
      <c r="X33" s="88" t="s">
        <v>128</v>
      </c>
    </row>
    <row r="34" spans="1:24" ht="14.25">
      <c r="A34" s="88">
        <f t="shared" si="0"/>
        <v>23</v>
      </c>
      <c r="B34" s="88" t="s">
        <v>337</v>
      </c>
      <c r="C34" s="88" t="s">
        <v>58</v>
      </c>
      <c r="D34" s="88" t="s">
        <v>128</v>
      </c>
      <c r="E34" s="88" t="s">
        <v>332</v>
      </c>
      <c r="F34" s="88" t="s">
        <v>338</v>
      </c>
      <c r="G34" s="88" t="s">
        <v>320</v>
      </c>
      <c r="H34" s="88" t="s">
        <v>334</v>
      </c>
      <c r="I34" s="88" t="s">
        <v>322</v>
      </c>
      <c r="J34" s="88" t="s">
        <v>114</v>
      </c>
      <c r="K34" s="88" t="s">
        <v>323</v>
      </c>
      <c r="L34" s="175" t="s">
        <v>339</v>
      </c>
      <c r="M34" s="88">
        <v>181</v>
      </c>
      <c r="N34" s="175" t="s">
        <v>339</v>
      </c>
      <c r="O34" s="175" t="s">
        <v>336</v>
      </c>
      <c r="P34" s="175" t="s">
        <v>336</v>
      </c>
      <c r="Q34" s="176">
        <v>55</v>
      </c>
      <c r="R34" s="88">
        <v>100</v>
      </c>
      <c r="S34" s="177">
        <v>489680</v>
      </c>
      <c r="T34" s="88">
        <v>0</v>
      </c>
      <c r="U34" s="176">
        <f t="shared" si="1"/>
        <v>26932400</v>
      </c>
      <c r="V34" s="179">
        <v>0.0425</v>
      </c>
      <c r="W34" s="179">
        <v>0.0425</v>
      </c>
      <c r="X34" s="88" t="s">
        <v>128</v>
      </c>
    </row>
    <row r="35" spans="1:24" ht="14.25">
      <c r="A35" s="88">
        <f t="shared" si="0"/>
        <v>24</v>
      </c>
      <c r="B35" s="88" t="s">
        <v>337</v>
      </c>
      <c r="C35" s="88" t="s">
        <v>58</v>
      </c>
      <c r="D35" s="88" t="s">
        <v>128</v>
      </c>
      <c r="E35" s="88" t="s">
        <v>332</v>
      </c>
      <c r="F35" s="88" t="s">
        <v>338</v>
      </c>
      <c r="G35" s="88" t="s">
        <v>320</v>
      </c>
      <c r="H35" s="88" t="s">
        <v>334</v>
      </c>
      <c r="I35" s="88" t="s">
        <v>322</v>
      </c>
      <c r="J35" s="88" t="s">
        <v>115</v>
      </c>
      <c r="K35" s="88" t="s">
        <v>323</v>
      </c>
      <c r="L35" s="175" t="s">
        <v>339</v>
      </c>
      <c r="M35" s="88">
        <v>181</v>
      </c>
      <c r="N35" s="175" t="s">
        <v>339</v>
      </c>
      <c r="O35" s="175" t="s">
        <v>336</v>
      </c>
      <c r="P35" s="175" t="s">
        <v>336</v>
      </c>
      <c r="Q35" s="176">
        <v>33</v>
      </c>
      <c r="R35" s="88">
        <v>100</v>
      </c>
      <c r="S35" s="177">
        <v>489680</v>
      </c>
      <c r="T35" s="88">
        <v>0</v>
      </c>
      <c r="U35" s="176">
        <f t="shared" si="1"/>
        <v>16159440</v>
      </c>
      <c r="V35" s="179">
        <v>0.0425</v>
      </c>
      <c r="W35" s="179">
        <v>0.0425</v>
      </c>
      <c r="X35" s="88" t="s">
        <v>128</v>
      </c>
    </row>
    <row r="36" spans="1:24" ht="14.25">
      <c r="A36" s="88">
        <f t="shared" si="0"/>
        <v>25</v>
      </c>
      <c r="B36" s="88" t="s">
        <v>340</v>
      </c>
      <c r="C36" s="88" t="s">
        <v>341</v>
      </c>
      <c r="D36" s="88" t="s">
        <v>319</v>
      </c>
      <c r="E36" s="88"/>
      <c r="F36" s="88"/>
      <c r="G36" s="88" t="s">
        <v>320</v>
      </c>
      <c r="H36" s="88" t="s">
        <v>321</v>
      </c>
      <c r="I36" s="88" t="s">
        <v>322</v>
      </c>
      <c r="J36" s="88" t="s">
        <v>110</v>
      </c>
      <c r="K36" s="88" t="s">
        <v>323</v>
      </c>
      <c r="L36" s="175" t="s">
        <v>342</v>
      </c>
      <c r="M36" s="88">
        <v>1</v>
      </c>
      <c r="N36" s="175" t="s">
        <v>342</v>
      </c>
      <c r="O36" s="175" t="s">
        <v>329</v>
      </c>
      <c r="P36" s="175" t="s">
        <v>329</v>
      </c>
      <c r="Q36" s="176">
        <v>34991.591955</v>
      </c>
      <c r="R36" s="88">
        <v>10000</v>
      </c>
      <c r="S36" s="177">
        <v>99.991727</v>
      </c>
      <c r="T36" s="88">
        <v>0</v>
      </c>
      <c r="U36" s="176">
        <v>349886969.99121946</v>
      </c>
      <c r="V36" s="178" t="s">
        <v>343</v>
      </c>
      <c r="W36" s="178" t="s">
        <v>343</v>
      </c>
      <c r="X36" s="88" t="s">
        <v>319</v>
      </c>
    </row>
    <row r="37" spans="1:24" ht="14.25">
      <c r="A37" s="88">
        <f t="shared" si="0"/>
        <v>26</v>
      </c>
      <c r="B37" s="88" t="s">
        <v>340</v>
      </c>
      <c r="C37" s="88" t="s">
        <v>341</v>
      </c>
      <c r="D37" s="88" t="s">
        <v>319</v>
      </c>
      <c r="E37" s="88"/>
      <c r="F37" s="88"/>
      <c r="G37" s="88" t="s">
        <v>320</v>
      </c>
      <c r="H37" s="88" t="s">
        <v>321</v>
      </c>
      <c r="I37" s="88" t="s">
        <v>322</v>
      </c>
      <c r="J37" s="88" t="s">
        <v>111</v>
      </c>
      <c r="K37" s="88" t="s">
        <v>323</v>
      </c>
      <c r="L37" s="175" t="s">
        <v>342</v>
      </c>
      <c r="M37" s="88">
        <v>1</v>
      </c>
      <c r="N37" s="175" t="s">
        <v>342</v>
      </c>
      <c r="O37" s="175" t="s">
        <v>329</v>
      </c>
      <c r="P37" s="175" t="s">
        <v>329</v>
      </c>
      <c r="Q37" s="176">
        <v>486.860579</v>
      </c>
      <c r="R37" s="88">
        <v>10000</v>
      </c>
      <c r="S37" s="177">
        <v>99.991727</v>
      </c>
      <c r="T37" s="88">
        <v>0</v>
      </c>
      <c r="U37" s="176">
        <v>4868202.996124037</v>
      </c>
      <c r="V37" s="178" t="s">
        <v>343</v>
      </c>
      <c r="W37" s="178" t="s">
        <v>343</v>
      </c>
      <c r="X37" s="88" t="s">
        <v>319</v>
      </c>
    </row>
    <row r="38" spans="1:24" ht="14.25">
      <c r="A38" s="88">
        <f t="shared" si="0"/>
        <v>27</v>
      </c>
      <c r="B38" s="88" t="s">
        <v>340</v>
      </c>
      <c r="C38" s="88" t="s">
        <v>341</v>
      </c>
      <c r="D38" s="88" t="s">
        <v>319</v>
      </c>
      <c r="E38" s="88"/>
      <c r="F38" s="88"/>
      <c r="G38" s="88" t="s">
        <v>320</v>
      </c>
      <c r="H38" s="88" t="s">
        <v>321</v>
      </c>
      <c r="I38" s="88" t="s">
        <v>322</v>
      </c>
      <c r="J38" s="88" t="s">
        <v>112</v>
      </c>
      <c r="K38" s="88" t="s">
        <v>323</v>
      </c>
      <c r="L38" s="175" t="s">
        <v>342</v>
      </c>
      <c r="M38" s="88">
        <v>1</v>
      </c>
      <c r="N38" s="175" t="s">
        <v>342</v>
      </c>
      <c r="O38" s="175" t="s">
        <v>329</v>
      </c>
      <c r="P38" s="175" t="s">
        <v>329</v>
      </c>
      <c r="Q38" s="176">
        <v>25970.778937</v>
      </c>
      <c r="R38" s="88">
        <v>10000</v>
      </c>
      <c r="S38" s="177">
        <v>99.991727</v>
      </c>
      <c r="T38" s="88">
        <v>0</v>
      </c>
      <c r="U38" s="176">
        <v>259686302.99143285</v>
      </c>
      <c r="V38" s="178" t="s">
        <v>343</v>
      </c>
      <c r="W38" s="178" t="s">
        <v>343</v>
      </c>
      <c r="X38" s="88" t="s">
        <v>319</v>
      </c>
    </row>
    <row r="39" spans="1:24" ht="14.25">
      <c r="A39" s="88">
        <f t="shared" si="0"/>
        <v>28</v>
      </c>
      <c r="B39" s="88" t="s">
        <v>340</v>
      </c>
      <c r="C39" s="88" t="s">
        <v>341</v>
      </c>
      <c r="D39" s="88" t="s">
        <v>319</v>
      </c>
      <c r="E39" s="88"/>
      <c r="F39" s="88"/>
      <c r="G39" s="88" t="s">
        <v>320</v>
      </c>
      <c r="H39" s="88" t="s">
        <v>321</v>
      </c>
      <c r="I39" s="88" t="s">
        <v>322</v>
      </c>
      <c r="J39" s="88" t="s">
        <v>113</v>
      </c>
      <c r="K39" s="88" t="s">
        <v>323</v>
      </c>
      <c r="L39" s="175" t="s">
        <v>342</v>
      </c>
      <c r="M39" s="88">
        <v>1</v>
      </c>
      <c r="N39" s="175" t="s">
        <v>342</v>
      </c>
      <c r="O39" s="175" t="s">
        <v>329</v>
      </c>
      <c r="P39" s="175" t="s">
        <v>329</v>
      </c>
      <c r="Q39" s="176">
        <v>31680.645231</v>
      </c>
      <c r="R39" s="88">
        <v>10000</v>
      </c>
      <c r="S39" s="177">
        <v>99.991727</v>
      </c>
      <c r="T39" s="88">
        <v>0</v>
      </c>
      <c r="U39" s="176">
        <v>316780241.99346167</v>
      </c>
      <c r="V39" s="178" t="s">
        <v>343</v>
      </c>
      <c r="W39" s="178" t="s">
        <v>343</v>
      </c>
      <c r="X39" s="88" t="s">
        <v>319</v>
      </c>
    </row>
    <row r="40" spans="1:24" ht="14.25">
      <c r="A40" s="88">
        <f t="shared" si="0"/>
        <v>29</v>
      </c>
      <c r="B40" s="88" t="s">
        <v>340</v>
      </c>
      <c r="C40" s="88" t="s">
        <v>341</v>
      </c>
      <c r="D40" s="88" t="s">
        <v>319</v>
      </c>
      <c r="E40" s="88"/>
      <c r="F40" s="88"/>
      <c r="G40" s="88" t="s">
        <v>320</v>
      </c>
      <c r="H40" s="88" t="s">
        <v>321</v>
      </c>
      <c r="I40" s="88" t="s">
        <v>322</v>
      </c>
      <c r="J40" s="88" t="s">
        <v>114</v>
      </c>
      <c r="K40" s="88" t="s">
        <v>323</v>
      </c>
      <c r="L40" s="175" t="s">
        <v>342</v>
      </c>
      <c r="M40" s="88">
        <v>1</v>
      </c>
      <c r="N40" s="175" t="s">
        <v>342</v>
      </c>
      <c r="O40" s="175" t="s">
        <v>329</v>
      </c>
      <c r="P40" s="175" t="s">
        <v>329</v>
      </c>
      <c r="Q40" s="176">
        <v>1029.470071</v>
      </c>
      <c r="R40" s="88">
        <v>10000</v>
      </c>
      <c r="S40" s="177">
        <v>99.991727</v>
      </c>
      <c r="T40" s="88">
        <v>0</v>
      </c>
      <c r="U40" s="176">
        <v>10293848.999555629</v>
      </c>
      <c r="V40" s="178" t="s">
        <v>343</v>
      </c>
      <c r="W40" s="178" t="s">
        <v>343</v>
      </c>
      <c r="X40" s="88" t="s">
        <v>319</v>
      </c>
    </row>
    <row r="41" spans="1:24" ht="14.25">
      <c r="A41" s="88">
        <f t="shared" si="0"/>
        <v>30</v>
      </c>
      <c r="B41" s="88" t="s">
        <v>340</v>
      </c>
      <c r="C41" s="88" t="s">
        <v>341</v>
      </c>
      <c r="D41" s="88" t="s">
        <v>319</v>
      </c>
      <c r="E41" s="88"/>
      <c r="F41" s="88"/>
      <c r="G41" s="88" t="s">
        <v>320</v>
      </c>
      <c r="H41" s="88" t="s">
        <v>321</v>
      </c>
      <c r="I41" s="88" t="s">
        <v>322</v>
      </c>
      <c r="J41" s="88" t="s">
        <v>115</v>
      </c>
      <c r="K41" s="88" t="s">
        <v>323</v>
      </c>
      <c r="L41" s="175" t="s">
        <v>342</v>
      </c>
      <c r="M41" s="88">
        <v>1</v>
      </c>
      <c r="N41" s="175" t="s">
        <v>342</v>
      </c>
      <c r="O41" s="175" t="s">
        <v>329</v>
      </c>
      <c r="P41" s="175" t="s">
        <v>329</v>
      </c>
      <c r="Q41" s="176">
        <v>840.653225</v>
      </c>
      <c r="R41" s="88">
        <v>10000</v>
      </c>
      <c r="S41" s="177">
        <v>99.991727</v>
      </c>
      <c r="T41" s="88">
        <v>0</v>
      </c>
      <c r="U41" s="176">
        <v>8405836.753208013</v>
      </c>
      <c r="V41" s="178" t="s">
        <v>343</v>
      </c>
      <c r="W41" s="178" t="s">
        <v>343</v>
      </c>
      <c r="X41" s="88" t="s">
        <v>319</v>
      </c>
    </row>
    <row r="42" spans="1:24" ht="14.25">
      <c r="A42" s="88">
        <f t="shared" si="0"/>
        <v>31</v>
      </c>
      <c r="B42" s="88" t="s">
        <v>344</v>
      </c>
      <c r="C42" s="88" t="s">
        <v>345</v>
      </c>
      <c r="D42" s="88" t="s">
        <v>319</v>
      </c>
      <c r="E42" s="88"/>
      <c r="F42" s="88"/>
      <c r="G42" s="88" t="s">
        <v>320</v>
      </c>
      <c r="H42" s="88" t="s">
        <v>321</v>
      </c>
      <c r="I42" s="88" t="s">
        <v>322</v>
      </c>
      <c r="J42" s="88" t="s">
        <v>110</v>
      </c>
      <c r="K42" s="88" t="s">
        <v>323</v>
      </c>
      <c r="L42" s="175" t="s">
        <v>346</v>
      </c>
      <c r="M42" s="88">
        <v>1</v>
      </c>
      <c r="N42" s="175" t="s">
        <v>346</v>
      </c>
      <c r="O42" s="175" t="s">
        <v>342</v>
      </c>
      <c r="P42" s="175" t="s">
        <v>342</v>
      </c>
      <c r="Q42" s="176">
        <v>34991.59201</v>
      </c>
      <c r="R42" s="88">
        <v>10000</v>
      </c>
      <c r="S42" s="177">
        <v>99.991645</v>
      </c>
      <c r="T42" s="88">
        <v>0</v>
      </c>
      <c r="U42" s="176">
        <v>349886682.9802708</v>
      </c>
      <c r="V42" s="178" t="s">
        <v>330</v>
      </c>
      <c r="W42" s="178" t="s">
        <v>330</v>
      </c>
      <c r="X42" s="88" t="s">
        <v>319</v>
      </c>
    </row>
    <row r="43" spans="1:24" ht="14.25">
      <c r="A43" s="88">
        <f t="shared" si="0"/>
        <v>32</v>
      </c>
      <c r="B43" s="88" t="s">
        <v>344</v>
      </c>
      <c r="C43" s="88" t="s">
        <v>345</v>
      </c>
      <c r="D43" s="88" t="s">
        <v>319</v>
      </c>
      <c r="E43" s="88"/>
      <c r="F43" s="88"/>
      <c r="G43" s="88" t="s">
        <v>320</v>
      </c>
      <c r="H43" s="88" t="s">
        <v>321</v>
      </c>
      <c r="I43" s="88" t="s">
        <v>322</v>
      </c>
      <c r="J43" s="88" t="s">
        <v>111</v>
      </c>
      <c r="K43" s="88" t="s">
        <v>323</v>
      </c>
      <c r="L43" s="175" t="s">
        <v>346</v>
      </c>
      <c r="M43" s="88">
        <v>1</v>
      </c>
      <c r="N43" s="175" t="s">
        <v>346</v>
      </c>
      <c r="O43" s="175" t="s">
        <v>342</v>
      </c>
      <c r="P43" s="175" t="s">
        <v>342</v>
      </c>
      <c r="Q43" s="176">
        <v>486.860579</v>
      </c>
      <c r="R43" s="88">
        <v>10000</v>
      </c>
      <c r="S43" s="177">
        <v>99.991645</v>
      </c>
      <c r="T43" s="88">
        <v>0</v>
      </c>
      <c r="U43" s="176">
        <v>4868198.995103798</v>
      </c>
      <c r="V43" s="178" t="s">
        <v>330</v>
      </c>
      <c r="W43" s="178" t="s">
        <v>330</v>
      </c>
      <c r="X43" s="88" t="s">
        <v>319</v>
      </c>
    </row>
    <row r="44" spans="1:24" ht="14.25">
      <c r="A44" s="88">
        <f t="shared" si="0"/>
        <v>33</v>
      </c>
      <c r="B44" s="88" t="s">
        <v>344</v>
      </c>
      <c r="C44" s="88" t="s">
        <v>345</v>
      </c>
      <c r="D44" s="88" t="s">
        <v>319</v>
      </c>
      <c r="E44" s="88"/>
      <c r="F44" s="88"/>
      <c r="G44" s="88" t="s">
        <v>320</v>
      </c>
      <c r="H44" s="88" t="s">
        <v>321</v>
      </c>
      <c r="I44" s="88" t="s">
        <v>322</v>
      </c>
      <c r="J44" s="88" t="s">
        <v>112</v>
      </c>
      <c r="K44" s="88" t="s">
        <v>323</v>
      </c>
      <c r="L44" s="175" t="s">
        <v>346</v>
      </c>
      <c r="M44" s="88">
        <v>1</v>
      </c>
      <c r="N44" s="175" t="s">
        <v>346</v>
      </c>
      <c r="O44" s="175" t="s">
        <v>342</v>
      </c>
      <c r="P44" s="175" t="s">
        <v>342</v>
      </c>
      <c r="Q44" s="176">
        <v>25970.778879</v>
      </c>
      <c r="R44" s="88">
        <v>10000</v>
      </c>
      <c r="S44" s="177">
        <v>99.991645</v>
      </c>
      <c r="T44" s="88">
        <v>0</v>
      </c>
      <c r="U44" s="176">
        <v>259686088.98362</v>
      </c>
      <c r="V44" s="178" t="s">
        <v>330</v>
      </c>
      <c r="W44" s="178" t="s">
        <v>330</v>
      </c>
      <c r="X44" s="88" t="s">
        <v>319</v>
      </c>
    </row>
    <row r="45" spans="1:24" ht="14.25">
      <c r="A45" s="88">
        <f t="shared" si="0"/>
        <v>34</v>
      </c>
      <c r="B45" s="88" t="s">
        <v>344</v>
      </c>
      <c r="C45" s="88" t="s">
        <v>345</v>
      </c>
      <c r="D45" s="88" t="s">
        <v>319</v>
      </c>
      <c r="E45" s="88"/>
      <c r="F45" s="88"/>
      <c r="G45" s="88" t="s">
        <v>320</v>
      </c>
      <c r="H45" s="88" t="s">
        <v>321</v>
      </c>
      <c r="I45" s="88" t="s">
        <v>322</v>
      </c>
      <c r="J45" s="88" t="s">
        <v>113</v>
      </c>
      <c r="K45" s="88" t="s">
        <v>323</v>
      </c>
      <c r="L45" s="175" t="s">
        <v>346</v>
      </c>
      <c r="M45" s="88">
        <v>1</v>
      </c>
      <c r="N45" s="175" t="s">
        <v>346</v>
      </c>
      <c r="O45" s="175" t="s">
        <v>342</v>
      </c>
      <c r="P45" s="175" t="s">
        <v>342</v>
      </c>
      <c r="Q45" s="176">
        <v>31680.645165</v>
      </c>
      <c r="R45" s="88">
        <v>10000</v>
      </c>
      <c r="S45" s="177">
        <v>99.991645</v>
      </c>
      <c r="T45" s="88">
        <v>0</v>
      </c>
      <c r="U45" s="176">
        <v>316779980.9819743</v>
      </c>
      <c r="V45" s="178" t="s">
        <v>330</v>
      </c>
      <c r="W45" s="178" t="s">
        <v>330</v>
      </c>
      <c r="X45" s="88" t="s">
        <v>319</v>
      </c>
    </row>
    <row r="46" spans="1:24" ht="14.25">
      <c r="A46" s="88">
        <f t="shared" si="0"/>
        <v>35</v>
      </c>
      <c r="B46" s="88" t="s">
        <v>344</v>
      </c>
      <c r="C46" s="88" t="s">
        <v>345</v>
      </c>
      <c r="D46" s="88" t="s">
        <v>319</v>
      </c>
      <c r="E46" s="88"/>
      <c r="F46" s="88"/>
      <c r="G46" s="88" t="s">
        <v>320</v>
      </c>
      <c r="H46" s="88" t="s">
        <v>321</v>
      </c>
      <c r="I46" s="88" t="s">
        <v>322</v>
      </c>
      <c r="J46" s="88" t="s">
        <v>114</v>
      </c>
      <c r="K46" s="88" t="s">
        <v>323</v>
      </c>
      <c r="L46" s="175" t="s">
        <v>346</v>
      </c>
      <c r="M46" s="88">
        <v>1</v>
      </c>
      <c r="N46" s="175" t="s">
        <v>346</v>
      </c>
      <c r="O46" s="175" t="s">
        <v>342</v>
      </c>
      <c r="P46" s="175" t="s">
        <v>342</v>
      </c>
      <c r="Q46" s="176">
        <v>1029.470017</v>
      </c>
      <c r="R46" s="88">
        <v>10000</v>
      </c>
      <c r="S46" s="177">
        <v>99.991645</v>
      </c>
      <c r="T46" s="88">
        <v>0</v>
      </c>
      <c r="U46" s="176">
        <v>10293839.999415705</v>
      </c>
      <c r="V46" s="178" t="s">
        <v>330</v>
      </c>
      <c r="W46" s="178" t="s">
        <v>330</v>
      </c>
      <c r="X46" s="88" t="s">
        <v>319</v>
      </c>
    </row>
    <row r="47" spans="1:24" ht="14.25">
      <c r="A47" s="88">
        <f t="shared" si="0"/>
        <v>36</v>
      </c>
      <c r="B47" s="88" t="s">
        <v>344</v>
      </c>
      <c r="C47" s="88" t="s">
        <v>345</v>
      </c>
      <c r="D47" s="88" t="s">
        <v>319</v>
      </c>
      <c r="E47" s="88"/>
      <c r="F47" s="88"/>
      <c r="G47" s="88" t="s">
        <v>320</v>
      </c>
      <c r="H47" s="88" t="s">
        <v>321</v>
      </c>
      <c r="I47" s="88" t="s">
        <v>322</v>
      </c>
      <c r="J47" s="88" t="s">
        <v>115</v>
      </c>
      <c r="K47" s="88" t="s">
        <v>323</v>
      </c>
      <c r="L47" s="175" t="s">
        <v>346</v>
      </c>
      <c r="M47" s="88">
        <v>1</v>
      </c>
      <c r="N47" s="175" t="s">
        <v>346</v>
      </c>
      <c r="O47" s="175" t="s">
        <v>342</v>
      </c>
      <c r="P47" s="175" t="s">
        <v>342</v>
      </c>
      <c r="Q47" s="176">
        <v>840.653347</v>
      </c>
      <c r="R47" s="88">
        <v>10000</v>
      </c>
      <c r="S47" s="177">
        <v>99.991645</v>
      </c>
      <c r="T47" s="88">
        <v>0</v>
      </c>
      <c r="U47" s="176">
        <v>8405831.064617874</v>
      </c>
      <c r="V47" s="178" t="s">
        <v>330</v>
      </c>
      <c r="W47" s="178" t="s">
        <v>330</v>
      </c>
      <c r="X47" s="88" t="s">
        <v>319</v>
      </c>
    </row>
    <row r="48" spans="1:24" ht="14.25">
      <c r="A48" s="88">
        <f t="shared" si="0"/>
        <v>37</v>
      </c>
      <c r="B48" s="88" t="s">
        <v>347</v>
      </c>
      <c r="C48" s="88" t="s">
        <v>348</v>
      </c>
      <c r="D48" s="88" t="s">
        <v>319</v>
      </c>
      <c r="E48" s="88"/>
      <c r="F48" s="88"/>
      <c r="G48" s="88" t="s">
        <v>320</v>
      </c>
      <c r="H48" s="88" t="s">
        <v>321</v>
      </c>
      <c r="I48" s="88" t="s">
        <v>322</v>
      </c>
      <c r="J48" s="88" t="s">
        <v>110</v>
      </c>
      <c r="K48" s="88" t="s">
        <v>323</v>
      </c>
      <c r="L48" s="175" t="s">
        <v>349</v>
      </c>
      <c r="M48" s="88">
        <v>1</v>
      </c>
      <c r="N48" s="175" t="s">
        <v>349</v>
      </c>
      <c r="O48" s="175" t="s">
        <v>346</v>
      </c>
      <c r="P48" s="175" t="s">
        <v>346</v>
      </c>
      <c r="Q48" s="176">
        <v>34991.591995</v>
      </c>
      <c r="R48" s="88">
        <v>10000</v>
      </c>
      <c r="S48" s="177">
        <v>99.991617</v>
      </c>
      <c r="T48" s="88">
        <v>0</v>
      </c>
      <c r="U48" s="176">
        <v>349886586.9883129</v>
      </c>
      <c r="V48" s="178" t="s">
        <v>350</v>
      </c>
      <c r="W48" s="178" t="s">
        <v>350</v>
      </c>
      <c r="X48" s="88" t="s">
        <v>319</v>
      </c>
    </row>
    <row r="49" spans="1:24" ht="14.25">
      <c r="A49" s="88">
        <f t="shared" si="0"/>
        <v>38</v>
      </c>
      <c r="B49" s="88" t="s">
        <v>347</v>
      </c>
      <c r="C49" s="88" t="s">
        <v>348</v>
      </c>
      <c r="D49" s="88" t="s">
        <v>319</v>
      </c>
      <c r="E49" s="88"/>
      <c r="F49" s="88"/>
      <c r="G49" s="88" t="s">
        <v>320</v>
      </c>
      <c r="H49" s="88" t="s">
        <v>321</v>
      </c>
      <c r="I49" s="88" t="s">
        <v>322</v>
      </c>
      <c r="J49" s="88" t="s">
        <v>111</v>
      </c>
      <c r="K49" s="88" t="s">
        <v>323</v>
      </c>
      <c r="L49" s="175" t="s">
        <v>349</v>
      </c>
      <c r="M49" s="88">
        <v>1</v>
      </c>
      <c r="N49" s="175" t="s">
        <v>349</v>
      </c>
      <c r="O49" s="175" t="s">
        <v>346</v>
      </c>
      <c r="P49" s="175" t="s">
        <v>346</v>
      </c>
      <c r="Q49" s="176">
        <v>486.860512</v>
      </c>
      <c r="R49" s="88">
        <v>10000</v>
      </c>
      <c r="S49" s="177">
        <v>99.991617</v>
      </c>
      <c r="T49" s="88">
        <v>0</v>
      </c>
      <c r="U49" s="176">
        <v>4868196.991648838</v>
      </c>
      <c r="V49" s="178" t="s">
        <v>350</v>
      </c>
      <c r="W49" s="178" t="s">
        <v>350</v>
      </c>
      <c r="X49" s="88" t="s">
        <v>319</v>
      </c>
    </row>
    <row r="50" spans="1:24" ht="14.25">
      <c r="A50" s="88">
        <f t="shared" si="0"/>
        <v>39</v>
      </c>
      <c r="B50" s="88" t="s">
        <v>347</v>
      </c>
      <c r="C50" s="88" t="s">
        <v>348</v>
      </c>
      <c r="D50" s="88" t="s">
        <v>319</v>
      </c>
      <c r="E50" s="88"/>
      <c r="F50" s="88"/>
      <c r="G50" s="88" t="s">
        <v>320</v>
      </c>
      <c r="H50" s="88" t="s">
        <v>321</v>
      </c>
      <c r="I50" s="88" t="s">
        <v>322</v>
      </c>
      <c r="J50" s="88" t="s">
        <v>112</v>
      </c>
      <c r="K50" s="88" t="s">
        <v>323</v>
      </c>
      <c r="L50" s="175" t="s">
        <v>349</v>
      </c>
      <c r="M50" s="88">
        <v>1</v>
      </c>
      <c r="N50" s="175" t="s">
        <v>349</v>
      </c>
      <c r="O50" s="175" t="s">
        <v>346</v>
      </c>
      <c r="P50" s="175" t="s">
        <v>346</v>
      </c>
      <c r="Q50" s="176">
        <v>25970.778893</v>
      </c>
      <c r="R50" s="88">
        <v>10000</v>
      </c>
      <c r="S50" s="177">
        <v>99.991617</v>
      </c>
      <c r="T50" s="88">
        <v>0</v>
      </c>
      <c r="U50" s="176">
        <v>259686017.9896449</v>
      </c>
      <c r="V50" s="178" t="s">
        <v>350</v>
      </c>
      <c r="W50" s="178" t="s">
        <v>350</v>
      </c>
      <c r="X50" s="88" t="s">
        <v>319</v>
      </c>
    </row>
    <row r="51" spans="1:24" ht="14.25">
      <c r="A51" s="88">
        <f t="shared" si="0"/>
        <v>40</v>
      </c>
      <c r="B51" s="88" t="s">
        <v>347</v>
      </c>
      <c r="C51" s="88" t="s">
        <v>348</v>
      </c>
      <c r="D51" s="88" t="s">
        <v>319</v>
      </c>
      <c r="E51" s="88"/>
      <c r="F51" s="88"/>
      <c r="G51" s="88" t="s">
        <v>320</v>
      </c>
      <c r="H51" s="88" t="s">
        <v>321</v>
      </c>
      <c r="I51" s="88" t="s">
        <v>322</v>
      </c>
      <c r="J51" s="88" t="s">
        <v>113</v>
      </c>
      <c r="K51" s="88" t="s">
        <v>323</v>
      </c>
      <c r="L51" s="175" t="s">
        <v>349</v>
      </c>
      <c r="M51" s="88">
        <v>1</v>
      </c>
      <c r="N51" s="175" t="s">
        <v>349</v>
      </c>
      <c r="O51" s="175" t="s">
        <v>346</v>
      </c>
      <c r="P51" s="175" t="s">
        <v>346</v>
      </c>
      <c r="Q51" s="176">
        <v>31680.645243</v>
      </c>
      <c r="R51" s="88">
        <v>10000</v>
      </c>
      <c r="S51" s="177">
        <v>99.991617</v>
      </c>
      <c r="T51" s="88">
        <v>0</v>
      </c>
      <c r="U51" s="176">
        <v>316779894.98862183</v>
      </c>
      <c r="V51" s="178" t="s">
        <v>350</v>
      </c>
      <c r="W51" s="178" t="s">
        <v>350</v>
      </c>
      <c r="X51" s="88" t="s">
        <v>319</v>
      </c>
    </row>
    <row r="52" spans="1:24" ht="14.25">
      <c r="A52" s="88">
        <f t="shared" si="0"/>
        <v>41</v>
      </c>
      <c r="B52" s="88" t="s">
        <v>347</v>
      </c>
      <c r="C52" s="88" t="s">
        <v>348</v>
      </c>
      <c r="D52" s="88" t="s">
        <v>319</v>
      </c>
      <c r="E52" s="88"/>
      <c r="F52" s="88"/>
      <c r="G52" s="88" t="s">
        <v>320</v>
      </c>
      <c r="H52" s="88" t="s">
        <v>321</v>
      </c>
      <c r="I52" s="88" t="s">
        <v>322</v>
      </c>
      <c r="J52" s="88" t="s">
        <v>114</v>
      </c>
      <c r="K52" s="88" t="s">
        <v>323</v>
      </c>
      <c r="L52" s="175" t="s">
        <v>349</v>
      </c>
      <c r="M52" s="88">
        <v>1</v>
      </c>
      <c r="N52" s="175" t="s">
        <v>349</v>
      </c>
      <c r="O52" s="175" t="s">
        <v>346</v>
      </c>
      <c r="P52" s="175" t="s">
        <v>346</v>
      </c>
      <c r="Q52" s="176">
        <v>1029.469999</v>
      </c>
      <c r="R52" s="88">
        <v>10000</v>
      </c>
      <c r="S52" s="177">
        <v>99.991617</v>
      </c>
      <c r="T52" s="88">
        <v>0</v>
      </c>
      <c r="U52" s="176">
        <v>10293836.999712419</v>
      </c>
      <c r="V52" s="178" t="s">
        <v>350</v>
      </c>
      <c r="W52" s="178" t="s">
        <v>350</v>
      </c>
      <c r="X52" s="88" t="s">
        <v>319</v>
      </c>
    </row>
    <row r="53" spans="1:24" ht="14.25">
      <c r="A53" s="88">
        <f t="shared" si="0"/>
        <v>42</v>
      </c>
      <c r="B53" s="88" t="s">
        <v>347</v>
      </c>
      <c r="C53" s="88" t="s">
        <v>348</v>
      </c>
      <c r="D53" s="88" t="s">
        <v>319</v>
      </c>
      <c r="E53" s="88"/>
      <c r="F53" s="88"/>
      <c r="G53" s="88" t="s">
        <v>320</v>
      </c>
      <c r="H53" s="88" t="s">
        <v>321</v>
      </c>
      <c r="I53" s="88" t="s">
        <v>322</v>
      </c>
      <c r="J53" s="88" t="s">
        <v>115</v>
      </c>
      <c r="K53" s="88" t="s">
        <v>323</v>
      </c>
      <c r="L53" s="175" t="s">
        <v>349</v>
      </c>
      <c r="M53" s="88">
        <v>1</v>
      </c>
      <c r="N53" s="175" t="s">
        <v>349</v>
      </c>
      <c r="O53" s="175" t="s">
        <v>346</v>
      </c>
      <c r="P53" s="175" t="s">
        <v>346</v>
      </c>
      <c r="Q53" s="176">
        <v>840.653354</v>
      </c>
      <c r="R53" s="88">
        <v>10000</v>
      </c>
      <c r="S53" s="177">
        <v>99.991617</v>
      </c>
      <c r="T53" s="88">
        <v>0</v>
      </c>
      <c r="U53" s="176">
        <v>8405828.832062488</v>
      </c>
      <c r="V53" s="178" t="s">
        <v>350</v>
      </c>
      <c r="W53" s="178" t="s">
        <v>350</v>
      </c>
      <c r="X53" s="88" t="s">
        <v>319</v>
      </c>
    </row>
    <row r="54" spans="1:24" ht="14.25">
      <c r="A54" s="88">
        <f t="shared" si="0"/>
        <v>43</v>
      </c>
      <c r="B54" s="88" t="s">
        <v>351</v>
      </c>
      <c r="C54" s="88" t="s">
        <v>352</v>
      </c>
      <c r="D54" s="88" t="s">
        <v>319</v>
      </c>
      <c r="E54" s="88"/>
      <c r="F54" s="88"/>
      <c r="G54" s="88" t="s">
        <v>320</v>
      </c>
      <c r="H54" s="88" t="s">
        <v>321</v>
      </c>
      <c r="I54" s="88" t="s">
        <v>322</v>
      </c>
      <c r="J54" s="88" t="s">
        <v>110</v>
      </c>
      <c r="K54" s="88" t="s">
        <v>323</v>
      </c>
      <c r="L54" s="175" t="s">
        <v>353</v>
      </c>
      <c r="M54" s="88">
        <v>4</v>
      </c>
      <c r="N54" s="175" t="s">
        <v>353</v>
      </c>
      <c r="O54" s="175" t="s">
        <v>349</v>
      </c>
      <c r="P54" s="175" t="s">
        <v>349</v>
      </c>
      <c r="Q54" s="176">
        <v>34991.592002</v>
      </c>
      <c r="R54" s="88">
        <v>10000</v>
      </c>
      <c r="S54" s="177">
        <v>99.965053</v>
      </c>
      <c r="T54" s="88">
        <v>0</v>
      </c>
      <c r="U54" s="176">
        <v>349793635.98816997</v>
      </c>
      <c r="V54" s="178" t="s">
        <v>354</v>
      </c>
      <c r="W54" s="178" t="s">
        <v>354</v>
      </c>
      <c r="X54" s="88" t="s">
        <v>319</v>
      </c>
    </row>
    <row r="55" spans="1:24" ht="14.25">
      <c r="A55" s="88">
        <f t="shared" si="0"/>
        <v>44</v>
      </c>
      <c r="B55" s="88" t="s">
        <v>351</v>
      </c>
      <c r="C55" s="88" t="s">
        <v>352</v>
      </c>
      <c r="D55" s="88" t="s">
        <v>319</v>
      </c>
      <c r="E55" s="88"/>
      <c r="F55" s="88"/>
      <c r="G55" s="88" t="s">
        <v>320</v>
      </c>
      <c r="H55" s="88" t="s">
        <v>321</v>
      </c>
      <c r="I55" s="88" t="s">
        <v>322</v>
      </c>
      <c r="J55" s="88" t="s">
        <v>111</v>
      </c>
      <c r="K55" s="88" t="s">
        <v>323</v>
      </c>
      <c r="L55" s="175" t="s">
        <v>353</v>
      </c>
      <c r="M55" s="88">
        <v>4</v>
      </c>
      <c r="N55" s="175" t="s">
        <v>353</v>
      </c>
      <c r="O55" s="175" t="s">
        <v>349</v>
      </c>
      <c r="P55" s="175" t="s">
        <v>349</v>
      </c>
      <c r="Q55" s="176">
        <v>486.860541</v>
      </c>
      <c r="R55" s="88">
        <v>10000</v>
      </c>
      <c r="S55" s="177">
        <v>99.965053</v>
      </c>
      <c r="T55" s="88">
        <v>0</v>
      </c>
      <c r="U55" s="176">
        <v>4866903.993560044</v>
      </c>
      <c r="V55" s="178" t="s">
        <v>354</v>
      </c>
      <c r="W55" s="178" t="s">
        <v>354</v>
      </c>
      <c r="X55" s="88" t="s">
        <v>319</v>
      </c>
    </row>
    <row r="56" spans="1:24" ht="14.25">
      <c r="A56" s="88">
        <f t="shared" si="0"/>
        <v>45</v>
      </c>
      <c r="B56" s="88" t="s">
        <v>351</v>
      </c>
      <c r="C56" s="88" t="s">
        <v>352</v>
      </c>
      <c r="D56" s="88" t="s">
        <v>319</v>
      </c>
      <c r="E56" s="88"/>
      <c r="F56" s="88"/>
      <c r="G56" s="88" t="s">
        <v>320</v>
      </c>
      <c r="H56" s="88" t="s">
        <v>321</v>
      </c>
      <c r="I56" s="88" t="s">
        <v>322</v>
      </c>
      <c r="J56" s="88" t="s">
        <v>112</v>
      </c>
      <c r="K56" s="88" t="s">
        <v>323</v>
      </c>
      <c r="L56" s="175" t="s">
        <v>353</v>
      </c>
      <c r="M56" s="88">
        <v>4</v>
      </c>
      <c r="N56" s="175" t="s">
        <v>353</v>
      </c>
      <c r="O56" s="175" t="s">
        <v>349</v>
      </c>
      <c r="P56" s="175" t="s">
        <v>349</v>
      </c>
      <c r="Q56" s="176">
        <v>25970.778926</v>
      </c>
      <c r="R56" s="88">
        <v>10000</v>
      </c>
      <c r="S56" s="177">
        <v>99.965053</v>
      </c>
      <c r="T56" s="88">
        <v>0</v>
      </c>
      <c r="U56" s="176">
        <v>259617029.98398146</v>
      </c>
      <c r="V56" s="178" t="s">
        <v>354</v>
      </c>
      <c r="W56" s="178" t="s">
        <v>354</v>
      </c>
      <c r="X56" s="88" t="s">
        <v>319</v>
      </c>
    </row>
    <row r="57" spans="1:24" ht="14.25">
      <c r="A57" s="88">
        <f t="shared" si="0"/>
        <v>46</v>
      </c>
      <c r="B57" s="88" t="s">
        <v>351</v>
      </c>
      <c r="C57" s="88" t="s">
        <v>352</v>
      </c>
      <c r="D57" s="88" t="s">
        <v>319</v>
      </c>
      <c r="E57" s="88"/>
      <c r="F57" s="88"/>
      <c r="G57" s="88" t="s">
        <v>320</v>
      </c>
      <c r="H57" s="88" t="s">
        <v>321</v>
      </c>
      <c r="I57" s="88" t="s">
        <v>322</v>
      </c>
      <c r="J57" s="88" t="s">
        <v>113</v>
      </c>
      <c r="K57" s="88" t="s">
        <v>323</v>
      </c>
      <c r="L57" s="175" t="s">
        <v>353</v>
      </c>
      <c r="M57" s="88">
        <v>4</v>
      </c>
      <c r="N57" s="175" t="s">
        <v>353</v>
      </c>
      <c r="O57" s="175" t="s">
        <v>349</v>
      </c>
      <c r="P57" s="175" t="s">
        <v>349</v>
      </c>
      <c r="Q57" s="176">
        <v>31680.645235</v>
      </c>
      <c r="R57" s="88">
        <v>10000</v>
      </c>
      <c r="S57" s="177">
        <v>99.965053</v>
      </c>
      <c r="T57" s="88">
        <v>0</v>
      </c>
      <c r="U57" s="176">
        <v>316695738.98119724</v>
      </c>
      <c r="V57" s="178" t="s">
        <v>354</v>
      </c>
      <c r="W57" s="178" t="s">
        <v>354</v>
      </c>
      <c r="X57" s="88" t="s">
        <v>319</v>
      </c>
    </row>
    <row r="58" spans="1:24" ht="14.25">
      <c r="A58" s="88">
        <f t="shared" si="0"/>
        <v>47</v>
      </c>
      <c r="B58" s="88" t="s">
        <v>351</v>
      </c>
      <c r="C58" s="88" t="s">
        <v>352</v>
      </c>
      <c r="D58" s="88" t="s">
        <v>319</v>
      </c>
      <c r="E58" s="88"/>
      <c r="F58" s="88"/>
      <c r="G58" s="88" t="s">
        <v>320</v>
      </c>
      <c r="H58" s="88" t="s">
        <v>321</v>
      </c>
      <c r="I58" s="88" t="s">
        <v>322</v>
      </c>
      <c r="J58" s="88" t="s">
        <v>114</v>
      </c>
      <c r="K58" s="88" t="s">
        <v>323</v>
      </c>
      <c r="L58" s="175" t="s">
        <v>353</v>
      </c>
      <c r="M58" s="88">
        <v>4</v>
      </c>
      <c r="N58" s="175" t="s">
        <v>353</v>
      </c>
      <c r="O58" s="175" t="s">
        <v>349</v>
      </c>
      <c r="P58" s="175" t="s">
        <v>349</v>
      </c>
      <c r="Q58" s="176">
        <v>1029.470065</v>
      </c>
      <c r="R58" s="88">
        <v>10000</v>
      </c>
      <c r="S58" s="177">
        <v>99.965053</v>
      </c>
      <c r="T58" s="88">
        <v>0</v>
      </c>
      <c r="U58" s="176">
        <v>10291102.992877416</v>
      </c>
      <c r="V58" s="178" t="s">
        <v>354</v>
      </c>
      <c r="W58" s="178" t="s">
        <v>354</v>
      </c>
      <c r="X58" s="88" t="s">
        <v>319</v>
      </c>
    </row>
    <row r="59" spans="1:24" ht="14.25">
      <c r="A59" s="88">
        <f t="shared" si="0"/>
        <v>48</v>
      </c>
      <c r="B59" s="88" t="s">
        <v>351</v>
      </c>
      <c r="C59" s="88" t="s">
        <v>352</v>
      </c>
      <c r="D59" s="88" t="s">
        <v>319</v>
      </c>
      <c r="E59" s="88"/>
      <c r="F59" s="88"/>
      <c r="G59" s="88" t="s">
        <v>320</v>
      </c>
      <c r="H59" s="88" t="s">
        <v>321</v>
      </c>
      <c r="I59" s="88" t="s">
        <v>322</v>
      </c>
      <c r="J59" s="88" t="s">
        <v>115</v>
      </c>
      <c r="K59" s="88" t="s">
        <v>323</v>
      </c>
      <c r="L59" s="175" t="s">
        <v>353</v>
      </c>
      <c r="M59" s="88">
        <v>4</v>
      </c>
      <c r="N59" s="175" t="s">
        <v>353</v>
      </c>
      <c r="O59" s="175" t="s">
        <v>349</v>
      </c>
      <c r="P59" s="175" t="s">
        <v>349</v>
      </c>
      <c r="Q59" s="176">
        <v>840.653227</v>
      </c>
      <c r="R59" s="88">
        <v>10000</v>
      </c>
      <c r="S59" s="177">
        <v>99.965053</v>
      </c>
      <c r="T59" s="88">
        <v>0</v>
      </c>
      <c r="U59" s="176">
        <v>8403594.465227854</v>
      </c>
      <c r="V59" s="178" t="s">
        <v>354</v>
      </c>
      <c r="W59" s="178" t="s">
        <v>354</v>
      </c>
      <c r="X59" s="88" t="s">
        <v>319</v>
      </c>
    </row>
    <row r="60" spans="1:24" ht="14.25">
      <c r="A60" s="88">
        <f t="shared" si="0"/>
        <v>49</v>
      </c>
      <c r="B60" s="88" t="s">
        <v>355</v>
      </c>
      <c r="C60" s="88" t="s">
        <v>356</v>
      </c>
      <c r="D60" s="88" t="s">
        <v>319</v>
      </c>
      <c r="E60" s="88"/>
      <c r="F60" s="88"/>
      <c r="G60" s="88" t="s">
        <v>320</v>
      </c>
      <c r="H60" s="88" t="s">
        <v>321</v>
      </c>
      <c r="I60" s="88" t="s">
        <v>322</v>
      </c>
      <c r="J60" s="88" t="s">
        <v>110</v>
      </c>
      <c r="K60" s="88" t="s">
        <v>323</v>
      </c>
      <c r="L60" s="175" t="s">
        <v>357</v>
      </c>
      <c r="M60" s="88">
        <v>1</v>
      </c>
      <c r="N60" s="175" t="s">
        <v>357</v>
      </c>
      <c r="O60" s="175" t="s">
        <v>353</v>
      </c>
      <c r="P60" s="175" t="s">
        <v>353</v>
      </c>
      <c r="Q60" s="176">
        <v>3683.325484</v>
      </c>
      <c r="R60" s="88">
        <v>10000</v>
      </c>
      <c r="S60" s="177">
        <v>99.991261</v>
      </c>
      <c r="T60" s="88">
        <v>0</v>
      </c>
      <c r="U60" s="176">
        <v>36830035.996592835</v>
      </c>
      <c r="V60" s="178" t="s">
        <v>354</v>
      </c>
      <c r="W60" s="178" t="s">
        <v>354</v>
      </c>
      <c r="X60" s="88" t="s">
        <v>319</v>
      </c>
    </row>
    <row r="61" spans="1:24" ht="14.25">
      <c r="A61" s="88">
        <f t="shared" si="0"/>
        <v>50</v>
      </c>
      <c r="B61" s="88" t="s">
        <v>355</v>
      </c>
      <c r="C61" s="88" t="s">
        <v>356</v>
      </c>
      <c r="D61" s="88" t="s">
        <v>319</v>
      </c>
      <c r="E61" s="88"/>
      <c r="F61" s="88"/>
      <c r="G61" s="88" t="s">
        <v>320</v>
      </c>
      <c r="H61" s="88" t="s">
        <v>321</v>
      </c>
      <c r="I61" s="88" t="s">
        <v>322</v>
      </c>
      <c r="J61" s="88" t="s">
        <v>111</v>
      </c>
      <c r="K61" s="88" t="s">
        <v>323</v>
      </c>
      <c r="L61" s="175" t="s">
        <v>357</v>
      </c>
      <c r="M61" s="88">
        <v>1</v>
      </c>
      <c r="N61" s="175" t="s">
        <v>357</v>
      </c>
      <c r="O61" s="175" t="s">
        <v>353</v>
      </c>
      <c r="P61" s="175" t="s">
        <v>353</v>
      </c>
      <c r="Q61" s="176">
        <v>51.248478</v>
      </c>
      <c r="R61" s="88">
        <v>10000</v>
      </c>
      <c r="S61" s="177">
        <v>99.991261</v>
      </c>
      <c r="T61" s="88">
        <v>0</v>
      </c>
      <c r="U61" s="176">
        <v>512439.99416006973</v>
      </c>
      <c r="V61" s="178" t="s">
        <v>354</v>
      </c>
      <c r="W61" s="178" t="s">
        <v>354</v>
      </c>
      <c r="X61" s="88" t="s">
        <v>319</v>
      </c>
    </row>
    <row r="62" spans="1:24" ht="14.25">
      <c r="A62" s="88">
        <f t="shared" si="0"/>
        <v>51</v>
      </c>
      <c r="B62" s="88" t="s">
        <v>355</v>
      </c>
      <c r="C62" s="88" t="s">
        <v>356</v>
      </c>
      <c r="D62" s="88" t="s">
        <v>319</v>
      </c>
      <c r="E62" s="88"/>
      <c r="F62" s="88"/>
      <c r="G62" s="88" t="s">
        <v>320</v>
      </c>
      <c r="H62" s="88" t="s">
        <v>321</v>
      </c>
      <c r="I62" s="88" t="s">
        <v>322</v>
      </c>
      <c r="J62" s="88" t="s">
        <v>112</v>
      </c>
      <c r="K62" s="88" t="s">
        <v>323</v>
      </c>
      <c r="L62" s="175" t="s">
        <v>357</v>
      </c>
      <c r="M62" s="88">
        <v>1</v>
      </c>
      <c r="N62" s="175" t="s">
        <v>357</v>
      </c>
      <c r="O62" s="175" t="s">
        <v>353</v>
      </c>
      <c r="P62" s="175" t="s">
        <v>353</v>
      </c>
      <c r="Q62" s="176">
        <v>2733.766202</v>
      </c>
      <c r="R62" s="88">
        <v>10000</v>
      </c>
      <c r="S62" s="177">
        <v>99.991261</v>
      </c>
      <c r="T62" s="88">
        <v>0</v>
      </c>
      <c r="U62" s="176">
        <v>27335272.99265114</v>
      </c>
      <c r="V62" s="178" t="s">
        <v>354</v>
      </c>
      <c r="W62" s="178" t="s">
        <v>354</v>
      </c>
      <c r="X62" s="88" t="s">
        <v>319</v>
      </c>
    </row>
    <row r="63" spans="1:24" ht="14.25">
      <c r="A63" s="88">
        <f t="shared" si="0"/>
        <v>52</v>
      </c>
      <c r="B63" s="88" t="s">
        <v>355</v>
      </c>
      <c r="C63" s="88" t="s">
        <v>356</v>
      </c>
      <c r="D63" s="88" t="s">
        <v>319</v>
      </c>
      <c r="E63" s="88"/>
      <c r="F63" s="88"/>
      <c r="G63" s="88" t="s">
        <v>320</v>
      </c>
      <c r="H63" s="88" t="s">
        <v>321</v>
      </c>
      <c r="I63" s="88" t="s">
        <v>322</v>
      </c>
      <c r="J63" s="88" t="s">
        <v>113</v>
      </c>
      <c r="K63" s="88" t="s">
        <v>323</v>
      </c>
      <c r="L63" s="175" t="s">
        <v>357</v>
      </c>
      <c r="M63" s="88">
        <v>1</v>
      </c>
      <c r="N63" s="175" t="s">
        <v>357</v>
      </c>
      <c r="O63" s="175" t="s">
        <v>353</v>
      </c>
      <c r="P63" s="175" t="s">
        <v>353</v>
      </c>
      <c r="Q63" s="176">
        <v>3334.804727</v>
      </c>
      <c r="R63" s="88">
        <v>10000</v>
      </c>
      <c r="S63" s="177">
        <v>99.991261</v>
      </c>
      <c r="T63" s="88">
        <v>0</v>
      </c>
      <c r="U63" s="176">
        <v>33345132.997488294</v>
      </c>
      <c r="V63" s="178" t="s">
        <v>354</v>
      </c>
      <c r="W63" s="178" t="s">
        <v>354</v>
      </c>
      <c r="X63" s="88" t="s">
        <v>319</v>
      </c>
    </row>
    <row r="64" spans="1:24" ht="14.25">
      <c r="A64" s="88">
        <f t="shared" si="0"/>
        <v>53</v>
      </c>
      <c r="B64" s="88" t="s">
        <v>355</v>
      </c>
      <c r="C64" s="88" t="s">
        <v>356</v>
      </c>
      <c r="D64" s="88" t="s">
        <v>319</v>
      </c>
      <c r="E64" s="88"/>
      <c r="F64" s="88"/>
      <c r="G64" s="88" t="s">
        <v>320</v>
      </c>
      <c r="H64" s="88" t="s">
        <v>321</v>
      </c>
      <c r="I64" s="88" t="s">
        <v>322</v>
      </c>
      <c r="J64" s="88" t="s">
        <v>114</v>
      </c>
      <c r="K64" s="88" t="s">
        <v>323</v>
      </c>
      <c r="L64" s="175" t="s">
        <v>357</v>
      </c>
      <c r="M64" s="88">
        <v>1</v>
      </c>
      <c r="N64" s="175" t="s">
        <v>357</v>
      </c>
      <c r="O64" s="175" t="s">
        <v>353</v>
      </c>
      <c r="P64" s="175" t="s">
        <v>353</v>
      </c>
      <c r="Q64" s="176">
        <v>108.36527</v>
      </c>
      <c r="R64" s="88">
        <v>10000</v>
      </c>
      <c r="S64" s="177">
        <v>99.991261</v>
      </c>
      <c r="T64" s="88">
        <v>0</v>
      </c>
      <c r="U64" s="176">
        <v>1083558.000024008</v>
      </c>
      <c r="V64" s="178" t="s">
        <v>354</v>
      </c>
      <c r="W64" s="178" t="s">
        <v>354</v>
      </c>
      <c r="X64" s="88" t="s">
        <v>319</v>
      </c>
    </row>
    <row r="65" spans="1:24" ht="14.25">
      <c r="A65" s="88">
        <f t="shared" si="0"/>
        <v>54</v>
      </c>
      <c r="B65" s="88" t="s">
        <v>355</v>
      </c>
      <c r="C65" s="88" t="s">
        <v>356</v>
      </c>
      <c r="D65" s="88" t="s">
        <v>319</v>
      </c>
      <c r="E65" s="88"/>
      <c r="F65" s="88"/>
      <c r="G65" s="88" t="s">
        <v>320</v>
      </c>
      <c r="H65" s="88" t="s">
        <v>321</v>
      </c>
      <c r="I65" s="88" t="s">
        <v>322</v>
      </c>
      <c r="J65" s="88" t="s">
        <v>115</v>
      </c>
      <c r="K65" s="88" t="s">
        <v>323</v>
      </c>
      <c r="L65" s="175" t="s">
        <v>357</v>
      </c>
      <c r="M65" s="88">
        <v>1</v>
      </c>
      <c r="N65" s="175" t="s">
        <v>357</v>
      </c>
      <c r="O65" s="175" t="s">
        <v>353</v>
      </c>
      <c r="P65" s="175" t="s">
        <v>353</v>
      </c>
      <c r="Q65" s="176">
        <v>88.489837</v>
      </c>
      <c r="R65" s="88">
        <v>10000</v>
      </c>
      <c r="S65" s="177">
        <v>99.991261</v>
      </c>
      <c r="T65" s="88">
        <v>0</v>
      </c>
      <c r="U65" s="176">
        <v>884821.0390854051</v>
      </c>
      <c r="V65" s="178" t="s">
        <v>354</v>
      </c>
      <c r="W65" s="178" t="s">
        <v>354</v>
      </c>
      <c r="X65" s="88" t="s">
        <v>319</v>
      </c>
    </row>
    <row r="66" spans="1:24" ht="14.25">
      <c r="A66" s="88">
        <f t="shared" si="0"/>
        <v>55</v>
      </c>
      <c r="B66" s="88" t="s">
        <v>358</v>
      </c>
      <c r="C66" s="88" t="s">
        <v>77</v>
      </c>
      <c r="D66" s="88" t="s">
        <v>359</v>
      </c>
      <c r="E66" s="88" t="s">
        <v>360</v>
      </c>
      <c r="F66" s="88" t="s">
        <v>361</v>
      </c>
      <c r="G66" s="88" t="s">
        <v>320</v>
      </c>
      <c r="H66" s="88" t="s">
        <v>334</v>
      </c>
      <c r="I66" s="88" t="s">
        <v>322</v>
      </c>
      <c r="J66" s="88" t="s">
        <v>112</v>
      </c>
      <c r="K66" s="88" t="s">
        <v>323</v>
      </c>
      <c r="L66" s="175" t="s">
        <v>362</v>
      </c>
      <c r="M66" s="88">
        <v>1193</v>
      </c>
      <c r="N66" s="175" t="s">
        <v>362</v>
      </c>
      <c r="O66" s="175" t="s">
        <v>357</v>
      </c>
      <c r="P66" s="175" t="s">
        <v>357</v>
      </c>
      <c r="Q66" s="176">
        <v>240</v>
      </c>
      <c r="R66" s="177">
        <v>100</v>
      </c>
      <c r="S66" s="177">
        <v>1000000</v>
      </c>
      <c r="T66" s="88">
        <v>0</v>
      </c>
      <c r="U66" s="176">
        <f>(Q66*R66*S66)/100</f>
        <v>240000000</v>
      </c>
      <c r="V66" s="179">
        <v>0.1425</v>
      </c>
      <c r="W66" s="179">
        <v>0.1425</v>
      </c>
      <c r="X66" s="88" t="s">
        <v>363</v>
      </c>
    </row>
    <row r="67" spans="1:24" ht="14.25">
      <c r="A67" s="88">
        <f t="shared" si="0"/>
        <v>56</v>
      </c>
      <c r="B67" s="88" t="s">
        <v>358</v>
      </c>
      <c r="C67" s="88" t="s">
        <v>77</v>
      </c>
      <c r="D67" s="88" t="s">
        <v>359</v>
      </c>
      <c r="E67" s="88" t="s">
        <v>360</v>
      </c>
      <c r="F67" s="88" t="s">
        <v>361</v>
      </c>
      <c r="G67" s="88" t="s">
        <v>320</v>
      </c>
      <c r="H67" s="88" t="s">
        <v>334</v>
      </c>
      <c r="I67" s="88" t="s">
        <v>322</v>
      </c>
      <c r="J67" s="88" t="s">
        <v>113</v>
      </c>
      <c r="K67" s="88" t="s">
        <v>323</v>
      </c>
      <c r="L67" s="175" t="s">
        <v>362</v>
      </c>
      <c r="M67" s="88">
        <v>1193</v>
      </c>
      <c r="N67" s="175" t="s">
        <v>362</v>
      </c>
      <c r="O67" s="175" t="s">
        <v>357</v>
      </c>
      <c r="P67" s="175" t="s">
        <v>357</v>
      </c>
      <c r="Q67" s="176">
        <v>260</v>
      </c>
      <c r="R67" s="177">
        <v>100</v>
      </c>
      <c r="S67" s="177">
        <v>1000000</v>
      </c>
      <c r="T67" s="88">
        <v>0</v>
      </c>
      <c r="U67" s="176">
        <f>(Q67*R67*S67)/100</f>
        <v>260000000</v>
      </c>
      <c r="V67" s="179">
        <v>0.1425</v>
      </c>
      <c r="W67" s="179">
        <v>0.1425</v>
      </c>
      <c r="X67" s="88" t="s">
        <v>363</v>
      </c>
    </row>
    <row r="68" spans="1:24" ht="14.25">
      <c r="A68" s="88">
        <f t="shared" si="0"/>
        <v>57</v>
      </c>
      <c r="B68" s="88" t="s">
        <v>364</v>
      </c>
      <c r="C68" s="88" t="s">
        <v>26</v>
      </c>
      <c r="D68" s="88" t="s">
        <v>359</v>
      </c>
      <c r="E68" s="88" t="s">
        <v>360</v>
      </c>
      <c r="F68" s="88" t="s">
        <v>361</v>
      </c>
      <c r="G68" s="88" t="s">
        <v>320</v>
      </c>
      <c r="H68" s="88" t="s">
        <v>334</v>
      </c>
      <c r="I68" s="88" t="s">
        <v>322</v>
      </c>
      <c r="J68" s="88" t="s">
        <v>110</v>
      </c>
      <c r="K68" s="88" t="s">
        <v>323</v>
      </c>
      <c r="L68" s="175" t="s">
        <v>365</v>
      </c>
      <c r="M68" s="88">
        <v>563</v>
      </c>
      <c r="N68" s="175" t="s">
        <v>365</v>
      </c>
      <c r="O68" s="175" t="s">
        <v>357</v>
      </c>
      <c r="P68" s="175" t="s">
        <v>357</v>
      </c>
      <c r="Q68" s="176">
        <v>350</v>
      </c>
      <c r="R68" s="177">
        <v>100</v>
      </c>
      <c r="S68" s="177">
        <v>1000000</v>
      </c>
      <c r="T68" s="88">
        <v>0</v>
      </c>
      <c r="U68" s="176">
        <f>(Q68*R68*S68)/100</f>
        <v>350000000</v>
      </c>
      <c r="V68" s="179">
        <v>0.1425</v>
      </c>
      <c r="W68" s="179">
        <v>0.1425</v>
      </c>
      <c r="X68" s="88" t="s">
        <v>363</v>
      </c>
    </row>
    <row r="69" spans="1:24" ht="14.25">
      <c r="A69" s="88">
        <f t="shared" si="0"/>
        <v>58</v>
      </c>
      <c r="B69" s="88" t="s">
        <v>366</v>
      </c>
      <c r="C69" s="88" t="s">
        <v>367</v>
      </c>
      <c r="D69" s="88" t="s">
        <v>319</v>
      </c>
      <c r="E69" s="88"/>
      <c r="F69" s="88"/>
      <c r="G69" s="88" t="s">
        <v>320</v>
      </c>
      <c r="H69" s="88" t="s">
        <v>321</v>
      </c>
      <c r="I69" s="88" t="s">
        <v>322</v>
      </c>
      <c r="J69" s="88" t="s">
        <v>110</v>
      </c>
      <c r="K69" s="88" t="s">
        <v>323</v>
      </c>
      <c r="L69" s="175" t="s">
        <v>368</v>
      </c>
      <c r="M69" s="88">
        <v>1</v>
      </c>
      <c r="N69" s="175" t="s">
        <v>368</v>
      </c>
      <c r="O69" s="175" t="s">
        <v>357</v>
      </c>
      <c r="P69" s="175" t="s">
        <v>357</v>
      </c>
      <c r="Q69" s="176">
        <v>311.483035</v>
      </c>
      <c r="R69" s="88">
        <v>10000</v>
      </c>
      <c r="S69" s="177">
        <v>99.991288</v>
      </c>
      <c r="T69" s="88">
        <v>0</v>
      </c>
      <c r="U69" s="176">
        <v>3114558.9993736786</v>
      </c>
      <c r="V69" s="178" t="s">
        <v>369</v>
      </c>
      <c r="W69" s="178" t="s">
        <v>369</v>
      </c>
      <c r="X69" s="88" t="s">
        <v>319</v>
      </c>
    </row>
    <row r="70" spans="1:24" ht="14.25">
      <c r="A70" s="88">
        <f t="shared" si="0"/>
        <v>59</v>
      </c>
      <c r="B70" s="88" t="s">
        <v>366</v>
      </c>
      <c r="C70" s="88" t="s">
        <v>367</v>
      </c>
      <c r="D70" s="88" t="s">
        <v>319</v>
      </c>
      <c r="E70" s="88"/>
      <c r="F70" s="88"/>
      <c r="G70" s="88" t="s">
        <v>320</v>
      </c>
      <c r="H70" s="88" t="s">
        <v>321</v>
      </c>
      <c r="I70" s="88" t="s">
        <v>322</v>
      </c>
      <c r="J70" s="88" t="s">
        <v>111</v>
      </c>
      <c r="K70" s="88" t="s">
        <v>323</v>
      </c>
      <c r="L70" s="175" t="s">
        <v>368</v>
      </c>
      <c r="M70" s="88">
        <v>1</v>
      </c>
      <c r="N70" s="175" t="s">
        <v>368</v>
      </c>
      <c r="O70" s="175" t="s">
        <v>357</v>
      </c>
      <c r="P70" s="175" t="s">
        <v>357</v>
      </c>
      <c r="Q70" s="176">
        <v>449.114424</v>
      </c>
      <c r="R70" s="88">
        <v>10000</v>
      </c>
      <c r="S70" s="177">
        <v>99.991288</v>
      </c>
      <c r="T70" s="88">
        <v>0</v>
      </c>
      <c r="U70" s="176">
        <v>4490752.990825731</v>
      </c>
      <c r="V70" s="178" t="s">
        <v>369</v>
      </c>
      <c r="W70" s="178" t="s">
        <v>369</v>
      </c>
      <c r="X70" s="88" t="s">
        <v>319</v>
      </c>
    </row>
    <row r="71" spans="1:24" ht="14.25">
      <c r="A71" s="88">
        <f t="shared" si="0"/>
        <v>60</v>
      </c>
      <c r="B71" s="88" t="s">
        <v>366</v>
      </c>
      <c r="C71" s="88" t="s">
        <v>367</v>
      </c>
      <c r="D71" s="88" t="s">
        <v>319</v>
      </c>
      <c r="E71" s="88"/>
      <c r="F71" s="88"/>
      <c r="G71" s="88" t="s">
        <v>320</v>
      </c>
      <c r="H71" s="88" t="s">
        <v>321</v>
      </c>
      <c r="I71" s="88" t="s">
        <v>322</v>
      </c>
      <c r="J71" s="88" t="s">
        <v>112</v>
      </c>
      <c r="K71" s="88" t="s">
        <v>323</v>
      </c>
      <c r="L71" s="175" t="s">
        <v>368</v>
      </c>
      <c r="M71" s="88">
        <v>1</v>
      </c>
      <c r="N71" s="175" t="s">
        <v>368</v>
      </c>
      <c r="O71" s="175" t="s">
        <v>357</v>
      </c>
      <c r="P71" s="175" t="s">
        <v>357</v>
      </c>
      <c r="Q71" s="176">
        <v>2036.892245</v>
      </c>
      <c r="R71" s="88">
        <v>10000</v>
      </c>
      <c r="S71" s="177">
        <v>99.991288</v>
      </c>
      <c r="T71" s="88">
        <v>0</v>
      </c>
      <c r="U71" s="176">
        <v>20367147.997062523</v>
      </c>
      <c r="V71" s="178" t="s">
        <v>369</v>
      </c>
      <c r="W71" s="178" t="s">
        <v>369</v>
      </c>
      <c r="X71" s="88" t="s">
        <v>319</v>
      </c>
    </row>
    <row r="72" spans="1:24" ht="14.25">
      <c r="A72" s="88">
        <f t="shared" si="0"/>
        <v>61</v>
      </c>
      <c r="B72" s="88" t="s">
        <v>366</v>
      </c>
      <c r="C72" s="88" t="s">
        <v>367</v>
      </c>
      <c r="D72" s="88" t="s">
        <v>319</v>
      </c>
      <c r="E72" s="88"/>
      <c r="F72" s="88"/>
      <c r="G72" s="88" t="s">
        <v>320</v>
      </c>
      <c r="H72" s="88" t="s">
        <v>321</v>
      </c>
      <c r="I72" s="88" t="s">
        <v>322</v>
      </c>
      <c r="J72" s="88" t="s">
        <v>113</v>
      </c>
      <c r="K72" s="88" t="s">
        <v>323</v>
      </c>
      <c r="L72" s="175" t="s">
        <v>368</v>
      </c>
      <c r="M72" s="88">
        <v>1</v>
      </c>
      <c r="N72" s="175" t="s">
        <v>368</v>
      </c>
      <c r="O72" s="175" t="s">
        <v>357</v>
      </c>
      <c r="P72" s="175" t="s">
        <v>357</v>
      </c>
      <c r="Q72" s="176">
        <v>5477.376665</v>
      </c>
      <c r="R72" s="88">
        <v>10000</v>
      </c>
      <c r="S72" s="177">
        <v>99.991288</v>
      </c>
      <c r="T72" s="88">
        <v>0</v>
      </c>
      <c r="U72" s="176">
        <v>54768994.99497665</v>
      </c>
      <c r="V72" s="178" t="s">
        <v>369</v>
      </c>
      <c r="W72" s="178" t="s">
        <v>369</v>
      </c>
      <c r="X72" s="88" t="s">
        <v>319</v>
      </c>
    </row>
    <row r="73" spans="1:24" ht="14.25">
      <c r="A73" s="88">
        <f t="shared" si="0"/>
        <v>62</v>
      </c>
      <c r="B73" s="88" t="s">
        <v>366</v>
      </c>
      <c r="C73" s="88" t="s">
        <v>367</v>
      </c>
      <c r="D73" s="88" t="s">
        <v>319</v>
      </c>
      <c r="E73" s="88"/>
      <c r="F73" s="88"/>
      <c r="G73" s="88" t="s">
        <v>320</v>
      </c>
      <c r="H73" s="88" t="s">
        <v>321</v>
      </c>
      <c r="I73" s="88" t="s">
        <v>322</v>
      </c>
      <c r="J73" s="88" t="s">
        <v>114</v>
      </c>
      <c r="K73" s="88" t="s">
        <v>323</v>
      </c>
      <c r="L73" s="175" t="s">
        <v>368</v>
      </c>
      <c r="M73" s="88">
        <v>1</v>
      </c>
      <c r="N73" s="175" t="s">
        <v>368</v>
      </c>
      <c r="O73" s="175" t="s">
        <v>357</v>
      </c>
      <c r="P73" s="175" t="s">
        <v>357</v>
      </c>
      <c r="Q73" s="176">
        <v>949.655729</v>
      </c>
      <c r="R73" s="88">
        <v>10000</v>
      </c>
      <c r="S73" s="177">
        <v>99.991288</v>
      </c>
      <c r="T73" s="88">
        <v>0</v>
      </c>
      <c r="U73" s="176">
        <v>9495729.99076409</v>
      </c>
      <c r="V73" s="178" t="s">
        <v>369</v>
      </c>
      <c r="W73" s="178" t="s">
        <v>369</v>
      </c>
      <c r="X73" s="88" t="s">
        <v>319</v>
      </c>
    </row>
    <row r="74" spans="1:24" ht="14.25">
      <c r="A74" s="88">
        <f t="shared" si="0"/>
        <v>63</v>
      </c>
      <c r="B74" s="88" t="s">
        <v>366</v>
      </c>
      <c r="C74" s="88" t="s">
        <v>367</v>
      </c>
      <c r="D74" s="88" t="s">
        <v>319</v>
      </c>
      <c r="E74" s="88"/>
      <c r="F74" s="88"/>
      <c r="G74" s="88" t="s">
        <v>320</v>
      </c>
      <c r="H74" s="88" t="s">
        <v>321</v>
      </c>
      <c r="I74" s="88" t="s">
        <v>322</v>
      </c>
      <c r="J74" s="88" t="s">
        <v>115</v>
      </c>
      <c r="K74" s="88" t="s">
        <v>323</v>
      </c>
      <c r="L74" s="175" t="s">
        <v>368</v>
      </c>
      <c r="M74" s="88">
        <v>1</v>
      </c>
      <c r="N74" s="175" t="s">
        <v>368</v>
      </c>
      <c r="O74" s="175" t="s">
        <v>357</v>
      </c>
      <c r="P74" s="175" t="s">
        <v>357</v>
      </c>
      <c r="Q74" s="176">
        <v>775.477899</v>
      </c>
      <c r="R74" s="88">
        <v>10000</v>
      </c>
      <c r="S74" s="177">
        <v>99.991288</v>
      </c>
      <c r="T74" s="88">
        <v>0</v>
      </c>
      <c r="U74" s="176">
        <v>7754103.426999941</v>
      </c>
      <c r="V74" s="178" t="s">
        <v>369</v>
      </c>
      <c r="W74" s="178" t="s">
        <v>369</v>
      </c>
      <c r="X74" s="88" t="s">
        <v>319</v>
      </c>
    </row>
    <row r="75" spans="1:24" ht="14.25">
      <c r="A75" s="88">
        <f t="shared" si="0"/>
        <v>64</v>
      </c>
      <c r="B75" s="88" t="s">
        <v>370</v>
      </c>
      <c r="C75" s="88" t="s">
        <v>371</v>
      </c>
      <c r="D75" s="88" t="s">
        <v>319</v>
      </c>
      <c r="E75" s="88"/>
      <c r="F75" s="88"/>
      <c r="G75" s="88" t="s">
        <v>320</v>
      </c>
      <c r="H75" s="88" t="s">
        <v>321</v>
      </c>
      <c r="I75" s="88" t="s">
        <v>322</v>
      </c>
      <c r="J75" s="88" t="s">
        <v>110</v>
      </c>
      <c r="K75" s="88" t="s">
        <v>323</v>
      </c>
      <c r="L75" s="175" t="s">
        <v>372</v>
      </c>
      <c r="M75" s="88">
        <v>1</v>
      </c>
      <c r="N75" s="175" t="s">
        <v>372</v>
      </c>
      <c r="O75" s="175" t="s">
        <v>368</v>
      </c>
      <c r="P75" s="175" t="s">
        <v>368</v>
      </c>
      <c r="Q75" s="176">
        <v>2962.252738</v>
      </c>
      <c r="R75" s="88">
        <v>10000</v>
      </c>
      <c r="S75" s="177">
        <v>99.991097</v>
      </c>
      <c r="T75" s="88">
        <v>0</v>
      </c>
      <c r="U75" s="176">
        <v>29619889.991595272</v>
      </c>
      <c r="V75" s="178" t="s">
        <v>373</v>
      </c>
      <c r="W75" s="178" t="s">
        <v>373</v>
      </c>
      <c r="X75" s="88" t="s">
        <v>319</v>
      </c>
    </row>
    <row r="76" spans="1:24" ht="14.25">
      <c r="A76" s="88">
        <f t="shared" si="0"/>
        <v>65</v>
      </c>
      <c r="B76" s="88" t="s">
        <v>370</v>
      </c>
      <c r="C76" s="88" t="s">
        <v>371</v>
      </c>
      <c r="D76" s="88" t="s">
        <v>319</v>
      </c>
      <c r="E76" s="88"/>
      <c r="F76" s="88"/>
      <c r="G76" s="88" t="s">
        <v>320</v>
      </c>
      <c r="H76" s="88" t="s">
        <v>321</v>
      </c>
      <c r="I76" s="88" t="s">
        <v>322</v>
      </c>
      <c r="J76" s="88" t="s">
        <v>111</v>
      </c>
      <c r="K76" s="88" t="s">
        <v>323</v>
      </c>
      <c r="L76" s="175" t="s">
        <v>372</v>
      </c>
      <c r="M76" s="88">
        <v>1</v>
      </c>
      <c r="N76" s="175" t="s">
        <v>372</v>
      </c>
      <c r="O76" s="175" t="s">
        <v>368</v>
      </c>
      <c r="P76" s="175" t="s">
        <v>368</v>
      </c>
      <c r="Q76" s="176">
        <v>3767.633844</v>
      </c>
      <c r="R76" s="88">
        <v>10000</v>
      </c>
      <c r="S76" s="177">
        <v>99.991097</v>
      </c>
      <c r="T76" s="88">
        <v>0</v>
      </c>
      <c r="U76" s="176">
        <v>37672983.995024405</v>
      </c>
      <c r="V76" s="178" t="s">
        <v>373</v>
      </c>
      <c r="W76" s="178" t="s">
        <v>373</v>
      </c>
      <c r="X76" s="88" t="s">
        <v>319</v>
      </c>
    </row>
    <row r="77" spans="1:24" ht="14.25">
      <c r="A77" s="88">
        <f t="shared" si="0"/>
        <v>66</v>
      </c>
      <c r="B77" s="88" t="s">
        <v>370</v>
      </c>
      <c r="C77" s="88" t="s">
        <v>371</v>
      </c>
      <c r="D77" s="88" t="s">
        <v>319</v>
      </c>
      <c r="E77" s="88"/>
      <c r="F77" s="88"/>
      <c r="G77" s="88" t="s">
        <v>320</v>
      </c>
      <c r="H77" s="88" t="s">
        <v>321</v>
      </c>
      <c r="I77" s="88" t="s">
        <v>322</v>
      </c>
      <c r="J77" s="88" t="s">
        <v>112</v>
      </c>
      <c r="K77" s="88" t="s">
        <v>323</v>
      </c>
      <c r="L77" s="175" t="s">
        <v>372</v>
      </c>
      <c r="M77" s="88">
        <v>1</v>
      </c>
      <c r="N77" s="175" t="s">
        <v>372</v>
      </c>
      <c r="O77" s="175" t="s">
        <v>368</v>
      </c>
      <c r="P77" s="175" t="s">
        <v>368</v>
      </c>
      <c r="Q77" s="176">
        <v>5489.778372</v>
      </c>
      <c r="R77" s="88">
        <v>10000</v>
      </c>
      <c r="S77" s="177">
        <v>99.991097</v>
      </c>
      <c r="T77" s="88">
        <v>0</v>
      </c>
      <c r="U77" s="176">
        <v>54892895.9946425</v>
      </c>
      <c r="V77" s="178" t="s">
        <v>373</v>
      </c>
      <c r="W77" s="178" t="s">
        <v>373</v>
      </c>
      <c r="X77" s="88" t="s">
        <v>319</v>
      </c>
    </row>
    <row r="78" spans="1:24" ht="14.25">
      <c r="A78" s="88">
        <f>A77+1</f>
        <v>67</v>
      </c>
      <c r="B78" s="88" t="s">
        <v>370</v>
      </c>
      <c r="C78" s="88" t="s">
        <v>371</v>
      </c>
      <c r="D78" s="88" t="s">
        <v>319</v>
      </c>
      <c r="E78" s="88"/>
      <c r="F78" s="88"/>
      <c r="G78" s="88" t="s">
        <v>320</v>
      </c>
      <c r="H78" s="88" t="s">
        <v>321</v>
      </c>
      <c r="I78" s="88" t="s">
        <v>322</v>
      </c>
      <c r="J78" s="88" t="s">
        <v>113</v>
      </c>
      <c r="K78" s="88" t="s">
        <v>323</v>
      </c>
      <c r="L78" s="175" t="s">
        <v>372</v>
      </c>
      <c r="M78" s="88">
        <v>1</v>
      </c>
      <c r="N78" s="175" t="s">
        <v>372</v>
      </c>
      <c r="O78" s="175" t="s">
        <v>368</v>
      </c>
      <c r="P78" s="175" t="s">
        <v>368</v>
      </c>
      <c r="Q78" s="176">
        <v>5940.903337</v>
      </c>
      <c r="R78" s="88">
        <v>10000</v>
      </c>
      <c r="S78" s="177">
        <v>99.991097</v>
      </c>
      <c r="T78" s="88">
        <v>0</v>
      </c>
      <c r="U78" s="176">
        <v>59403743.99365016</v>
      </c>
      <c r="V78" s="178" t="s">
        <v>373</v>
      </c>
      <c r="W78" s="178" t="s">
        <v>373</v>
      </c>
      <c r="X78" s="88" t="s">
        <v>319</v>
      </c>
    </row>
    <row r="79" spans="1:24" ht="14.25">
      <c r="A79" s="88">
        <f>A78+1</f>
        <v>68</v>
      </c>
      <c r="B79" s="88" t="s">
        <v>370</v>
      </c>
      <c r="C79" s="88" t="s">
        <v>371</v>
      </c>
      <c r="D79" s="88" t="s">
        <v>319</v>
      </c>
      <c r="E79" s="88"/>
      <c r="F79" s="88"/>
      <c r="G79" s="88" t="s">
        <v>320</v>
      </c>
      <c r="H79" s="88" t="s">
        <v>321</v>
      </c>
      <c r="I79" s="88" t="s">
        <v>322</v>
      </c>
      <c r="J79" s="88" t="s">
        <v>114</v>
      </c>
      <c r="K79" s="88" t="s">
        <v>323</v>
      </c>
      <c r="L79" s="175" t="s">
        <v>372</v>
      </c>
      <c r="M79" s="88">
        <v>1</v>
      </c>
      <c r="N79" s="175" t="s">
        <v>372</v>
      </c>
      <c r="O79" s="175" t="s">
        <v>368</v>
      </c>
      <c r="P79" s="175" t="s">
        <v>368</v>
      </c>
      <c r="Q79" s="176">
        <v>2998.32855</v>
      </c>
      <c r="R79" s="88">
        <v>10000</v>
      </c>
      <c r="S79" s="177">
        <v>99.991097</v>
      </c>
      <c r="T79" s="88">
        <v>0</v>
      </c>
      <c r="U79" s="176">
        <v>29980615.992145423</v>
      </c>
      <c r="V79" s="178" t="s">
        <v>373</v>
      </c>
      <c r="W79" s="178" t="s">
        <v>373</v>
      </c>
      <c r="X79" s="88" t="s">
        <v>319</v>
      </c>
    </row>
    <row r="80" spans="1:24" ht="14.25">
      <c r="A80" s="88">
        <f>A79+1</f>
        <v>69</v>
      </c>
      <c r="B80" s="88" t="s">
        <v>370</v>
      </c>
      <c r="C80" s="88" t="s">
        <v>371</v>
      </c>
      <c r="D80" s="88" t="s">
        <v>319</v>
      </c>
      <c r="E80" s="88"/>
      <c r="F80" s="88"/>
      <c r="G80" s="88" t="s">
        <v>320</v>
      </c>
      <c r="H80" s="88" t="s">
        <v>321</v>
      </c>
      <c r="I80" s="88" t="s">
        <v>322</v>
      </c>
      <c r="J80" s="88" t="s">
        <v>115</v>
      </c>
      <c r="K80" s="88" t="s">
        <v>323</v>
      </c>
      <c r="L80" s="175" t="s">
        <v>372</v>
      </c>
      <c r="M80" s="88">
        <v>1</v>
      </c>
      <c r="N80" s="175" t="s">
        <v>372</v>
      </c>
      <c r="O80" s="175" t="s">
        <v>368</v>
      </c>
      <c r="P80" s="175" t="s">
        <v>368</v>
      </c>
      <c r="Q80" s="176">
        <v>841.103156</v>
      </c>
      <c r="R80" s="88">
        <v>10000</v>
      </c>
      <c r="S80" s="177">
        <v>99.991097</v>
      </c>
      <c r="T80" s="88">
        <v>0</v>
      </c>
      <c r="U80" s="176">
        <v>8410282.698944911</v>
      </c>
      <c r="V80" s="178" t="s">
        <v>373</v>
      </c>
      <c r="W80" s="178" t="s">
        <v>373</v>
      </c>
      <c r="X80" s="88" t="s">
        <v>319</v>
      </c>
    </row>
    <row r="83" ht="14.25">
      <c r="E83" s="180"/>
    </row>
    <row r="86" ht="14.25">
      <c r="F86" s="181"/>
    </row>
    <row r="88" spans="3:4" ht="14.25">
      <c r="C88" s="182"/>
      <c r="D88" s="182"/>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38"/>
  <sheetViews>
    <sheetView zoomScalePageLayoutView="0" workbookViewId="0" topLeftCell="A1">
      <selection activeCell="A1" sqref="A1"/>
    </sheetView>
  </sheetViews>
  <sheetFormatPr defaultColWidth="9.140625" defaultRowHeight="15"/>
  <cols>
    <col min="1" max="1" width="7.28125" style="0" customWidth="1"/>
    <col min="2" max="2" width="36.57421875" style="0" customWidth="1"/>
    <col min="3" max="3" width="26.4218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4.25">
      <c r="A1" s="10"/>
      <c r="G1" s="11"/>
    </row>
    <row r="2" spans="1:8" ht="14.25">
      <c r="A2" s="347" t="s">
        <v>99</v>
      </c>
      <c r="B2" s="347"/>
      <c r="C2" s="347"/>
      <c r="D2" s="347"/>
      <c r="E2" s="347"/>
      <c r="F2" s="347"/>
      <c r="G2" s="347"/>
      <c r="H2" s="347"/>
    </row>
    <row r="3" spans="1:8" ht="14.25">
      <c r="A3" s="351" t="s">
        <v>1</v>
      </c>
      <c r="B3" s="351"/>
      <c r="C3" s="351"/>
      <c r="D3" s="351"/>
      <c r="E3" s="351"/>
      <c r="F3" s="351"/>
      <c r="G3" s="351"/>
      <c r="H3" s="351"/>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19"/>
      <c r="B6" s="20" t="s">
        <v>10</v>
      </c>
      <c r="C6" s="21"/>
      <c r="D6" s="21"/>
      <c r="E6" s="22"/>
      <c r="F6" s="22"/>
      <c r="G6" s="23"/>
      <c r="H6" s="22"/>
    </row>
    <row r="7" spans="1:8" ht="14.25">
      <c r="A7" s="19">
        <v>1</v>
      </c>
      <c r="B7" s="24" t="s">
        <v>20</v>
      </c>
      <c r="C7" s="21" t="s">
        <v>21</v>
      </c>
      <c r="D7" s="21" t="s">
        <v>22</v>
      </c>
      <c r="E7" s="22">
        <v>338</v>
      </c>
      <c r="F7" s="22">
        <v>4279.2774883</v>
      </c>
      <c r="G7" s="32">
        <v>32.77</v>
      </c>
      <c r="H7" s="32" t="s">
        <v>23</v>
      </c>
    </row>
    <row r="8" spans="1:8" ht="14.25">
      <c r="A8" s="19"/>
      <c r="B8" s="24"/>
      <c r="C8" s="21"/>
      <c r="D8" s="21"/>
      <c r="E8" s="22"/>
      <c r="F8" s="22"/>
      <c r="G8" s="25"/>
      <c r="H8" s="22"/>
    </row>
    <row r="9" spans="1:8" ht="26.25">
      <c r="A9" s="19"/>
      <c r="B9" s="20" t="s">
        <v>11</v>
      </c>
      <c r="C9" s="24"/>
      <c r="D9" s="24"/>
      <c r="E9" s="24"/>
      <c r="F9" s="24"/>
      <c r="G9" s="24"/>
      <c r="H9" s="19"/>
    </row>
    <row r="10" spans="1:8" ht="14.25">
      <c r="A10" s="19">
        <v>2</v>
      </c>
      <c r="B10" s="24" t="s">
        <v>27</v>
      </c>
      <c r="C10" s="21" t="s">
        <v>28</v>
      </c>
      <c r="D10" s="21" t="s">
        <v>68</v>
      </c>
      <c r="E10" s="22">
        <v>90</v>
      </c>
      <c r="F10" s="22">
        <v>903.3620548</v>
      </c>
      <c r="G10" s="32">
        <v>6.92</v>
      </c>
      <c r="H10" s="32">
        <v>9.09</v>
      </c>
    </row>
    <row r="11" spans="1:8" ht="14.25">
      <c r="A11" s="19">
        <v>3</v>
      </c>
      <c r="B11" s="24" t="s">
        <v>30</v>
      </c>
      <c r="C11" s="21" t="s">
        <v>31</v>
      </c>
      <c r="D11" s="21" t="s">
        <v>37</v>
      </c>
      <c r="E11" s="22">
        <v>11</v>
      </c>
      <c r="F11" s="22">
        <v>110.4109178</v>
      </c>
      <c r="G11" s="32">
        <v>0.85</v>
      </c>
      <c r="H11" s="32">
        <v>9.09</v>
      </c>
    </row>
    <row r="12" spans="1:8" ht="14.25">
      <c r="A12" s="19">
        <v>4</v>
      </c>
      <c r="B12" s="24" t="s">
        <v>30</v>
      </c>
      <c r="C12" s="21" t="s">
        <v>31</v>
      </c>
      <c r="D12" s="21" t="s">
        <v>36</v>
      </c>
      <c r="E12" s="22">
        <v>8</v>
      </c>
      <c r="F12" s="22">
        <v>80.2988493</v>
      </c>
      <c r="G12" s="32">
        <v>0.61</v>
      </c>
      <c r="H12" s="32">
        <v>9.09</v>
      </c>
    </row>
    <row r="13" spans="1:8" ht="14.25">
      <c r="A13" s="19">
        <v>5</v>
      </c>
      <c r="B13" s="24" t="s">
        <v>69</v>
      </c>
      <c r="C13" s="21" t="s">
        <v>70</v>
      </c>
      <c r="D13" s="21" t="s">
        <v>71</v>
      </c>
      <c r="E13" s="22">
        <v>200</v>
      </c>
      <c r="F13" s="22">
        <v>76.7513699</v>
      </c>
      <c r="G13" s="32">
        <v>0.59</v>
      </c>
      <c r="H13" s="32">
        <v>16</v>
      </c>
    </row>
    <row r="14" spans="1:8" ht="14.25">
      <c r="A14" s="19">
        <v>6</v>
      </c>
      <c r="B14" s="24" t="s">
        <v>30</v>
      </c>
      <c r="C14" s="21" t="s">
        <v>31</v>
      </c>
      <c r="D14" s="21" t="s">
        <v>72</v>
      </c>
      <c r="E14" s="22">
        <v>8</v>
      </c>
      <c r="F14" s="22">
        <v>68.8056951</v>
      </c>
      <c r="G14" s="32">
        <v>0.53</v>
      </c>
      <c r="H14" s="32">
        <v>9.09</v>
      </c>
    </row>
    <row r="15" spans="1:8" ht="14.25">
      <c r="A15" s="19">
        <v>7</v>
      </c>
      <c r="B15" s="24" t="s">
        <v>73</v>
      </c>
      <c r="C15" s="21" t="s">
        <v>74</v>
      </c>
      <c r="D15" s="21" t="s">
        <v>75</v>
      </c>
      <c r="E15" s="22">
        <v>6</v>
      </c>
      <c r="F15" s="22">
        <v>60.2638356</v>
      </c>
      <c r="G15" s="32">
        <v>0.46</v>
      </c>
      <c r="H15" s="32">
        <v>10.7</v>
      </c>
    </row>
    <row r="16" spans="1:8" ht="14.25">
      <c r="A16" s="19">
        <v>8</v>
      </c>
      <c r="B16" s="24" t="s">
        <v>73</v>
      </c>
      <c r="C16" s="21" t="s">
        <v>74</v>
      </c>
      <c r="D16" s="21" t="s">
        <v>76</v>
      </c>
      <c r="E16" s="22">
        <v>2.5</v>
      </c>
      <c r="F16" s="22">
        <v>25.1386986</v>
      </c>
      <c r="G16" s="32">
        <v>0.19</v>
      </c>
      <c r="H16" s="32">
        <v>13.5</v>
      </c>
    </row>
    <row r="17" spans="1:8" ht="14.25">
      <c r="A17" s="19"/>
      <c r="B17" s="24"/>
      <c r="C17" s="21"/>
      <c r="D17" s="21"/>
      <c r="E17" s="22"/>
      <c r="F17" s="22"/>
      <c r="G17" s="32"/>
      <c r="H17" s="22"/>
    </row>
    <row r="18" spans="1:8" ht="14.25">
      <c r="A18" s="50"/>
      <c r="B18" s="51" t="s">
        <v>12</v>
      </c>
      <c r="C18" s="52"/>
      <c r="D18" s="52"/>
      <c r="E18" s="53"/>
      <c r="F18" s="53"/>
      <c r="G18" s="54"/>
      <c r="H18" s="53"/>
    </row>
    <row r="19" spans="1:8" ht="14.25">
      <c r="A19" s="50">
        <v>9</v>
      </c>
      <c r="B19" s="55" t="s">
        <v>51</v>
      </c>
      <c r="C19" s="52" t="s">
        <v>57</v>
      </c>
      <c r="D19" s="52" t="s">
        <v>65</v>
      </c>
      <c r="E19" s="53">
        <v>314</v>
      </c>
      <c r="F19" s="53">
        <v>1545.1108685</v>
      </c>
      <c r="G19" s="54">
        <v>11.83</v>
      </c>
      <c r="H19" s="54">
        <v>4.25</v>
      </c>
    </row>
    <row r="20" spans="1:8" ht="14.25">
      <c r="A20" s="50">
        <f>A19+1</f>
        <v>10</v>
      </c>
      <c r="B20" s="55" t="s">
        <v>56</v>
      </c>
      <c r="C20" s="52" t="s">
        <v>57</v>
      </c>
      <c r="D20" s="52" t="s">
        <v>60</v>
      </c>
      <c r="E20" s="53">
        <v>292</v>
      </c>
      <c r="F20" s="53">
        <v>1435.4727744</v>
      </c>
      <c r="G20" s="54">
        <v>10.99</v>
      </c>
      <c r="H20" s="54">
        <v>4.35</v>
      </c>
    </row>
    <row r="21" spans="1:8" ht="14.25">
      <c r="A21" s="50">
        <f aca="true" t="shared" si="0" ref="A21:A26">A20+1</f>
        <v>11</v>
      </c>
      <c r="B21" s="55" t="s">
        <v>44</v>
      </c>
      <c r="C21" s="52" t="s">
        <v>42</v>
      </c>
      <c r="D21" s="52" t="s">
        <v>45</v>
      </c>
      <c r="E21" s="53">
        <v>212</v>
      </c>
      <c r="F21" s="53">
        <v>1046.228692</v>
      </c>
      <c r="G21" s="54">
        <v>8.01</v>
      </c>
      <c r="H21" s="54">
        <v>4.1</v>
      </c>
    </row>
    <row r="22" spans="1:8" ht="14.25">
      <c r="A22" s="50">
        <f t="shared" si="0"/>
        <v>12</v>
      </c>
      <c r="B22" s="55" t="s">
        <v>48</v>
      </c>
      <c r="C22" s="52" t="s">
        <v>49</v>
      </c>
      <c r="D22" s="52" t="s">
        <v>67</v>
      </c>
      <c r="E22" s="53">
        <v>39</v>
      </c>
      <c r="F22" s="53">
        <v>192.4069113</v>
      </c>
      <c r="G22" s="54">
        <v>1.47</v>
      </c>
      <c r="H22" s="54">
        <v>4.2</v>
      </c>
    </row>
    <row r="23" spans="1:8" ht="14.25">
      <c r="A23" s="50">
        <f t="shared" si="0"/>
        <v>13</v>
      </c>
      <c r="B23" s="55" t="s">
        <v>46</v>
      </c>
      <c r="C23" s="52" t="s">
        <v>42</v>
      </c>
      <c r="D23" s="52" t="s">
        <v>64</v>
      </c>
      <c r="E23" s="53">
        <v>38</v>
      </c>
      <c r="F23" s="53">
        <v>186.5921726</v>
      </c>
      <c r="G23" s="54">
        <v>1.43</v>
      </c>
      <c r="H23" s="54">
        <v>4.15</v>
      </c>
    </row>
    <row r="24" spans="1:8" ht="14.25">
      <c r="A24" s="50">
        <f t="shared" si="0"/>
        <v>14</v>
      </c>
      <c r="B24" s="55" t="s">
        <v>44</v>
      </c>
      <c r="C24" s="52" t="s">
        <v>42</v>
      </c>
      <c r="D24" s="52" t="s">
        <v>59</v>
      </c>
      <c r="E24" s="53">
        <v>32</v>
      </c>
      <c r="F24" s="53">
        <v>156.2221929</v>
      </c>
      <c r="G24" s="54">
        <v>1.2</v>
      </c>
      <c r="H24" s="54">
        <v>4.25</v>
      </c>
    </row>
    <row r="25" spans="1:8" ht="14.25">
      <c r="A25" s="50">
        <f t="shared" si="0"/>
        <v>15</v>
      </c>
      <c r="B25" s="55" t="s">
        <v>56</v>
      </c>
      <c r="C25" s="52" t="s">
        <v>57</v>
      </c>
      <c r="D25" s="52" t="s">
        <v>58</v>
      </c>
      <c r="E25" s="53">
        <v>31</v>
      </c>
      <c r="F25" s="53">
        <v>152.0305768</v>
      </c>
      <c r="G25" s="54">
        <v>1.16</v>
      </c>
      <c r="H25" s="54">
        <v>4.25</v>
      </c>
    </row>
    <row r="26" spans="1:8" ht="14.25">
      <c r="A26" s="50">
        <f t="shared" si="0"/>
        <v>16</v>
      </c>
      <c r="B26" s="55" t="s">
        <v>61</v>
      </c>
      <c r="C26" s="52" t="s">
        <v>62</v>
      </c>
      <c r="D26" s="52" t="s">
        <v>66</v>
      </c>
      <c r="E26" s="53">
        <v>24</v>
      </c>
      <c r="F26" s="53">
        <v>119.2192941</v>
      </c>
      <c r="G26" s="54">
        <v>0.91</v>
      </c>
      <c r="H26" s="54">
        <v>4.3</v>
      </c>
    </row>
    <row r="27" spans="1:8" ht="14.25">
      <c r="A27" s="19"/>
      <c r="B27" s="24"/>
      <c r="C27" s="21"/>
      <c r="D27" s="21"/>
      <c r="E27" s="22"/>
      <c r="F27" s="22"/>
      <c r="G27" s="32"/>
      <c r="H27" s="22"/>
    </row>
    <row r="28" spans="1:8" ht="14.25">
      <c r="A28" s="19"/>
      <c r="B28" s="20"/>
      <c r="C28" s="21"/>
      <c r="D28" s="21"/>
      <c r="E28" s="22"/>
      <c r="F28" s="22"/>
      <c r="G28" s="32"/>
      <c r="H28" s="22"/>
    </row>
    <row r="29" spans="1:8" ht="14.25">
      <c r="A29" s="35"/>
      <c r="B29" s="36" t="s">
        <v>14</v>
      </c>
      <c r="C29" s="37"/>
      <c r="D29" s="37"/>
      <c r="E29" s="38"/>
      <c r="F29" s="38">
        <v>10437.592391999999</v>
      </c>
      <c r="G29" s="39">
        <v>79.91999999999999</v>
      </c>
      <c r="H29" s="38"/>
    </row>
    <row r="30" spans="1:8" ht="14.25">
      <c r="A30" s="14"/>
      <c r="B30" s="20" t="s">
        <v>15</v>
      </c>
      <c r="C30" s="15"/>
      <c r="D30" s="15"/>
      <c r="E30" s="16"/>
      <c r="F30" s="17"/>
      <c r="G30" s="18"/>
      <c r="H30" s="17"/>
    </row>
    <row r="31" spans="1:8" ht="14.25">
      <c r="A31" s="19"/>
      <c r="B31" s="24" t="s">
        <v>15</v>
      </c>
      <c r="C31" s="21"/>
      <c r="D31" s="21"/>
      <c r="E31" s="22"/>
      <c r="F31" s="22">
        <v>376.7633844</v>
      </c>
      <c r="G31" s="32">
        <v>2.88</v>
      </c>
      <c r="H31" s="56">
        <v>0.0325</v>
      </c>
    </row>
    <row r="32" spans="1:8" ht="14.25">
      <c r="A32" s="35"/>
      <c r="B32" s="36" t="s">
        <v>14</v>
      </c>
      <c r="C32" s="37"/>
      <c r="D32" s="37"/>
      <c r="E32" s="44"/>
      <c r="F32" s="38">
        <v>376.763</v>
      </c>
      <c r="G32" s="39">
        <v>2.88</v>
      </c>
      <c r="H32" s="38"/>
    </row>
    <row r="33" spans="1:8" ht="14.25">
      <c r="A33" s="26"/>
      <c r="B33" s="29" t="s">
        <v>16</v>
      </c>
      <c r="C33" s="27"/>
      <c r="D33" s="27"/>
      <c r="E33" s="28"/>
      <c r="F33" s="30"/>
      <c r="G33" s="31"/>
      <c r="H33" s="30"/>
    </row>
    <row r="34" spans="1:8" ht="14.25">
      <c r="A34" s="26"/>
      <c r="B34" s="29" t="s">
        <v>17</v>
      </c>
      <c r="C34" s="27"/>
      <c r="D34" s="27"/>
      <c r="E34" s="28"/>
      <c r="F34" s="22">
        <v>2245.960171500001</v>
      </c>
      <c r="G34" s="32">
        <v>17.20000000000001</v>
      </c>
      <c r="H34" s="22"/>
    </row>
    <row r="35" spans="1:8" ht="14.25">
      <c r="A35" s="35"/>
      <c r="B35" s="45" t="s">
        <v>14</v>
      </c>
      <c r="C35" s="37"/>
      <c r="D35" s="37"/>
      <c r="E35" s="44"/>
      <c r="F35" s="38">
        <v>2245.960171500001</v>
      </c>
      <c r="G35" s="39">
        <v>17.20000000000001</v>
      </c>
      <c r="H35" s="38"/>
    </row>
    <row r="36" spans="1:8" ht="14.25">
      <c r="A36" s="46"/>
      <c r="B36" s="48" t="s">
        <v>18</v>
      </c>
      <c r="C36" s="47"/>
      <c r="D36" s="47"/>
      <c r="E36" s="47"/>
      <c r="F36" s="33">
        <v>13060.316</v>
      </c>
      <c r="G36" s="34" t="s">
        <v>19</v>
      </c>
      <c r="H36" s="33"/>
    </row>
    <row r="38" spans="1:7" ht="28.5" customHeight="1">
      <c r="A38" s="57" t="s">
        <v>96</v>
      </c>
      <c r="B38" s="349" t="s">
        <v>97</v>
      </c>
      <c r="C38" s="349"/>
      <c r="D38" s="349"/>
      <c r="E38" s="349"/>
      <c r="F38" s="349"/>
      <c r="G38" s="350"/>
    </row>
  </sheetData>
  <sheetProtection/>
  <mergeCells count="3">
    <mergeCell ref="A2:H2"/>
    <mergeCell ref="B38:G38"/>
    <mergeCell ref="A3:H3"/>
  </mergeCells>
  <conditionalFormatting sqref="C29:D29 C32:E35 F33 H33">
    <cfRule type="cellIs" priority="1" dxfId="26" operator="lessThan" stopIfTrue="1">
      <formula>0</formula>
    </cfRule>
  </conditionalFormatting>
  <conditionalFormatting sqref="G33">
    <cfRule type="cellIs" priority="2" dxfId="26" operator="lessThan" stopIfTrue="1">
      <formula>0</formula>
    </cfRule>
  </conditionalFormatting>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X86"/>
  <sheetViews>
    <sheetView zoomScalePageLayoutView="0" workbookViewId="0" topLeftCell="A1">
      <selection activeCell="A1" sqref="A1"/>
    </sheetView>
  </sheetViews>
  <sheetFormatPr defaultColWidth="9.140625" defaultRowHeight="15"/>
  <cols>
    <col min="1" max="1" width="10.57421875" style="82" customWidth="1"/>
    <col min="2" max="2" width="53.8515625" style="82" customWidth="1"/>
    <col min="3" max="3" width="17.00390625" style="82" customWidth="1"/>
    <col min="4" max="4" width="28.8515625" style="82" customWidth="1"/>
    <col min="5" max="5" width="15.28125" style="82" customWidth="1"/>
    <col min="6" max="6" width="13.57421875" style="82" customWidth="1"/>
    <col min="7" max="7" width="10.140625" style="82" customWidth="1"/>
    <col min="8" max="8" width="14.28125" style="82" customWidth="1"/>
    <col min="9" max="9" width="28.421875" style="82" customWidth="1"/>
    <col min="10" max="10" width="39.00390625" style="82" customWidth="1"/>
    <col min="11" max="11" width="19.28125" style="82" customWidth="1"/>
    <col min="12" max="12" width="14.421875" style="82" customWidth="1"/>
    <col min="13" max="13" width="8.7109375" style="82" customWidth="1"/>
    <col min="14" max="14" width="13.8515625" style="82" customWidth="1"/>
    <col min="15" max="15" width="13.7109375" style="82" customWidth="1"/>
    <col min="16" max="16" width="13.57421875" style="82" customWidth="1"/>
    <col min="17" max="17" width="10.140625" style="82" customWidth="1"/>
    <col min="18" max="18" width="9.57421875" style="82" customWidth="1"/>
    <col min="19" max="19" width="14.00390625" style="82" customWidth="1"/>
    <col min="20" max="20" width="15.00390625" style="82" customWidth="1"/>
    <col min="21" max="21" width="21.28125" style="82" customWidth="1"/>
    <col min="22" max="22" width="14.00390625" style="82" customWidth="1"/>
    <col min="23" max="23" width="13.7109375" style="82" customWidth="1"/>
    <col min="24" max="24" width="28.421875" style="82" customWidth="1"/>
    <col min="25" max="16384" width="8.7109375" style="82" customWidth="1"/>
  </cols>
  <sheetData>
    <row r="1" ht="14.25">
      <c r="A1" s="170" t="s">
        <v>285</v>
      </c>
    </row>
    <row r="2" ht="14.25">
      <c r="A2" s="171" t="s">
        <v>286</v>
      </c>
    </row>
    <row r="3" ht="14.25">
      <c r="A3" s="171" t="s">
        <v>287</v>
      </c>
    </row>
    <row r="4" ht="14.25">
      <c r="A4" s="170" t="s">
        <v>288</v>
      </c>
    </row>
    <row r="5" ht="14.25">
      <c r="A5" s="170" t="s">
        <v>289</v>
      </c>
    </row>
    <row r="6" ht="14.25">
      <c r="A6" s="170" t="s">
        <v>290</v>
      </c>
    </row>
    <row r="7" ht="14.25">
      <c r="A7" s="170" t="s">
        <v>291</v>
      </c>
    </row>
    <row r="8" ht="14.25">
      <c r="A8" s="170" t="s">
        <v>292</v>
      </c>
    </row>
    <row r="9" ht="14.25">
      <c r="A9" s="170" t="s">
        <v>293</v>
      </c>
    </row>
    <row r="11" spans="1:24" ht="114.75" customHeight="1">
      <c r="A11" s="172" t="s">
        <v>294</v>
      </c>
      <c r="B11" s="172" t="s">
        <v>295</v>
      </c>
      <c r="C11" s="173" t="s">
        <v>296</v>
      </c>
      <c r="D11" s="174" t="s">
        <v>297</v>
      </c>
      <c r="E11" s="173" t="s">
        <v>298</v>
      </c>
      <c r="F11" s="172" t="s">
        <v>299</v>
      </c>
      <c r="G11" s="172" t="s">
        <v>300</v>
      </c>
      <c r="H11" s="172" t="s">
        <v>301</v>
      </c>
      <c r="I11" s="172" t="s">
        <v>302</v>
      </c>
      <c r="J11" s="172" t="s">
        <v>108</v>
      </c>
      <c r="K11" s="172" t="s">
        <v>303</v>
      </c>
      <c r="L11" s="172" t="s">
        <v>304</v>
      </c>
      <c r="M11" s="172" t="s">
        <v>305</v>
      </c>
      <c r="N11" s="172" t="s">
        <v>306</v>
      </c>
      <c r="O11" s="172" t="s">
        <v>307</v>
      </c>
      <c r="P11" s="172" t="s">
        <v>308</v>
      </c>
      <c r="Q11" s="172" t="s">
        <v>309</v>
      </c>
      <c r="R11" s="172" t="s">
        <v>310</v>
      </c>
      <c r="S11" s="172" t="s">
        <v>311</v>
      </c>
      <c r="T11" s="172" t="s">
        <v>312</v>
      </c>
      <c r="U11" s="172" t="s">
        <v>313</v>
      </c>
      <c r="V11" s="172" t="s">
        <v>314</v>
      </c>
      <c r="W11" s="172" t="s">
        <v>315</v>
      </c>
      <c r="X11" s="172" t="s">
        <v>316</v>
      </c>
    </row>
    <row r="12" spans="1:24" ht="14.25">
      <c r="A12" s="88">
        <v>1</v>
      </c>
      <c r="B12" s="88" t="s">
        <v>374</v>
      </c>
      <c r="C12" s="88" t="s">
        <v>375</v>
      </c>
      <c r="D12" s="88" t="s">
        <v>319</v>
      </c>
      <c r="E12" s="88"/>
      <c r="F12" s="88"/>
      <c r="G12" s="88" t="s">
        <v>320</v>
      </c>
      <c r="H12" s="88" t="s">
        <v>321</v>
      </c>
      <c r="I12" s="88" t="s">
        <v>322</v>
      </c>
      <c r="J12" s="88" t="s">
        <v>110</v>
      </c>
      <c r="K12" s="88" t="s">
        <v>323</v>
      </c>
      <c r="L12" s="175" t="s">
        <v>376</v>
      </c>
      <c r="M12" s="88">
        <v>1</v>
      </c>
      <c r="N12" s="175" t="s">
        <v>376</v>
      </c>
      <c r="O12" s="175" t="s">
        <v>372</v>
      </c>
      <c r="P12" s="175" t="s">
        <v>372</v>
      </c>
      <c r="Q12" s="88">
        <v>20835.27093</v>
      </c>
      <c r="R12" s="88">
        <v>10000</v>
      </c>
      <c r="S12" s="177">
        <v>99.991097</v>
      </c>
      <c r="T12" s="88">
        <v>0</v>
      </c>
      <c r="U12" s="176">
        <v>208334158.99156234</v>
      </c>
      <c r="V12" s="178" t="s">
        <v>373</v>
      </c>
      <c r="W12" s="178" t="s">
        <v>373</v>
      </c>
      <c r="X12" s="88" t="s">
        <v>319</v>
      </c>
    </row>
    <row r="13" spans="1:24" ht="14.25">
      <c r="A13" s="88">
        <f>A12+1</f>
        <v>2</v>
      </c>
      <c r="B13" s="88" t="s">
        <v>374</v>
      </c>
      <c r="C13" s="88" t="s">
        <v>375</v>
      </c>
      <c r="D13" s="88" t="s">
        <v>319</v>
      </c>
      <c r="E13" s="88"/>
      <c r="F13" s="88"/>
      <c r="G13" s="88" t="s">
        <v>320</v>
      </c>
      <c r="H13" s="88" t="s">
        <v>321</v>
      </c>
      <c r="I13" s="88" t="s">
        <v>322</v>
      </c>
      <c r="J13" s="88" t="s">
        <v>111</v>
      </c>
      <c r="K13" s="88" t="s">
        <v>323</v>
      </c>
      <c r="L13" s="175" t="s">
        <v>376</v>
      </c>
      <c r="M13" s="88">
        <v>1</v>
      </c>
      <c r="N13" s="175" t="s">
        <v>376</v>
      </c>
      <c r="O13" s="175" t="s">
        <v>372</v>
      </c>
      <c r="P13" s="175" t="s">
        <v>372</v>
      </c>
      <c r="Q13" s="88">
        <v>26109.179983</v>
      </c>
      <c r="R13" s="88">
        <v>10000</v>
      </c>
      <c r="S13" s="177">
        <v>99.991097</v>
      </c>
      <c r="T13" s="88">
        <v>0</v>
      </c>
      <c r="U13" s="176">
        <v>261068553.99156737</v>
      </c>
      <c r="V13" s="178" t="s">
        <v>373</v>
      </c>
      <c r="W13" s="178" t="s">
        <v>373</v>
      </c>
      <c r="X13" s="88" t="s">
        <v>319</v>
      </c>
    </row>
    <row r="14" spans="1:24" ht="14.25">
      <c r="A14" s="88">
        <f aca="true" t="shared" si="0" ref="A14:A77">A13+1</f>
        <v>3</v>
      </c>
      <c r="B14" s="88" t="s">
        <v>374</v>
      </c>
      <c r="C14" s="88" t="s">
        <v>375</v>
      </c>
      <c r="D14" s="88" t="s">
        <v>319</v>
      </c>
      <c r="E14" s="88"/>
      <c r="F14" s="88"/>
      <c r="G14" s="88" t="s">
        <v>320</v>
      </c>
      <c r="H14" s="88" t="s">
        <v>321</v>
      </c>
      <c r="I14" s="88" t="s">
        <v>322</v>
      </c>
      <c r="J14" s="88" t="s">
        <v>112</v>
      </c>
      <c r="K14" s="88" t="s">
        <v>323</v>
      </c>
      <c r="L14" s="175" t="s">
        <v>376</v>
      </c>
      <c r="M14" s="88">
        <v>1</v>
      </c>
      <c r="N14" s="175" t="s">
        <v>376</v>
      </c>
      <c r="O14" s="175" t="s">
        <v>372</v>
      </c>
      <c r="P14" s="175" t="s">
        <v>372</v>
      </c>
      <c r="Q14" s="88">
        <v>27838.584657</v>
      </c>
      <c r="R14" s="88">
        <v>10000</v>
      </c>
      <c r="S14" s="177">
        <v>99.991097</v>
      </c>
      <c r="T14" s="88">
        <v>0</v>
      </c>
      <c r="U14" s="176">
        <v>278361060.98724514</v>
      </c>
      <c r="V14" s="178" t="s">
        <v>373</v>
      </c>
      <c r="W14" s="178" t="s">
        <v>373</v>
      </c>
      <c r="X14" s="88" t="s">
        <v>319</v>
      </c>
    </row>
    <row r="15" spans="1:24" ht="14.25">
      <c r="A15" s="88">
        <f t="shared" si="0"/>
        <v>4</v>
      </c>
      <c r="B15" s="88" t="s">
        <v>374</v>
      </c>
      <c r="C15" s="88" t="s">
        <v>375</v>
      </c>
      <c r="D15" s="88" t="s">
        <v>319</v>
      </c>
      <c r="E15" s="88"/>
      <c r="F15" s="88"/>
      <c r="G15" s="88" t="s">
        <v>320</v>
      </c>
      <c r="H15" s="88" t="s">
        <v>321</v>
      </c>
      <c r="I15" s="88" t="s">
        <v>322</v>
      </c>
      <c r="J15" s="88" t="s">
        <v>113</v>
      </c>
      <c r="K15" s="88" t="s">
        <v>323</v>
      </c>
      <c r="L15" s="175" t="s">
        <v>376</v>
      </c>
      <c r="M15" s="88">
        <v>1</v>
      </c>
      <c r="N15" s="175" t="s">
        <v>376</v>
      </c>
      <c r="O15" s="175" t="s">
        <v>372</v>
      </c>
      <c r="P15" s="175" t="s">
        <v>372</v>
      </c>
      <c r="Q15" s="88">
        <v>5965.948867</v>
      </c>
      <c r="R15" s="88">
        <v>10000</v>
      </c>
      <c r="S15" s="177">
        <v>99.991097</v>
      </c>
      <c r="T15" s="88">
        <v>0</v>
      </c>
      <c r="U15" s="176">
        <v>59654176.994813345</v>
      </c>
      <c r="V15" s="178" t="s">
        <v>373</v>
      </c>
      <c r="W15" s="178" t="s">
        <v>373</v>
      </c>
      <c r="X15" s="88" t="s">
        <v>319</v>
      </c>
    </row>
    <row r="16" spans="1:24" ht="14.25">
      <c r="A16" s="88">
        <f t="shared" si="0"/>
        <v>5</v>
      </c>
      <c r="B16" s="88" t="s">
        <v>374</v>
      </c>
      <c r="C16" s="88" t="s">
        <v>375</v>
      </c>
      <c r="D16" s="88" t="s">
        <v>319</v>
      </c>
      <c r="E16" s="88"/>
      <c r="F16" s="88"/>
      <c r="G16" s="88" t="s">
        <v>320</v>
      </c>
      <c r="H16" s="88" t="s">
        <v>321</v>
      </c>
      <c r="I16" s="88" t="s">
        <v>322</v>
      </c>
      <c r="J16" s="88" t="s">
        <v>114</v>
      </c>
      <c r="K16" s="88" t="s">
        <v>323</v>
      </c>
      <c r="L16" s="175" t="s">
        <v>376</v>
      </c>
      <c r="M16" s="88">
        <v>1</v>
      </c>
      <c r="N16" s="175" t="s">
        <v>376</v>
      </c>
      <c r="O16" s="175" t="s">
        <v>372</v>
      </c>
      <c r="P16" s="175" t="s">
        <v>372</v>
      </c>
      <c r="Q16" s="88">
        <v>16406.36651</v>
      </c>
      <c r="R16" s="88">
        <v>10000</v>
      </c>
      <c r="S16" s="177">
        <v>99.991097</v>
      </c>
      <c r="T16" s="88">
        <v>0</v>
      </c>
      <c r="U16" s="176">
        <v>164049057.98689243</v>
      </c>
      <c r="V16" s="178" t="s">
        <v>373</v>
      </c>
      <c r="W16" s="178" t="s">
        <v>373</v>
      </c>
      <c r="X16" s="88" t="s">
        <v>319</v>
      </c>
    </row>
    <row r="17" spans="1:24" ht="14.25">
      <c r="A17" s="88">
        <f t="shared" si="0"/>
        <v>6</v>
      </c>
      <c r="B17" s="88" t="s">
        <v>374</v>
      </c>
      <c r="C17" s="88" t="s">
        <v>375</v>
      </c>
      <c r="D17" s="88" t="s">
        <v>319</v>
      </c>
      <c r="E17" s="88"/>
      <c r="F17" s="88"/>
      <c r="G17" s="88" t="s">
        <v>320</v>
      </c>
      <c r="H17" s="88" t="s">
        <v>321</v>
      </c>
      <c r="I17" s="88" t="s">
        <v>322</v>
      </c>
      <c r="J17" s="88" t="s">
        <v>115</v>
      </c>
      <c r="K17" s="88" t="s">
        <v>323</v>
      </c>
      <c r="L17" s="175" t="s">
        <v>376</v>
      </c>
      <c r="M17" s="88">
        <v>1</v>
      </c>
      <c r="N17" s="175" t="s">
        <v>376</v>
      </c>
      <c r="O17" s="175" t="s">
        <v>372</v>
      </c>
      <c r="P17" s="175" t="s">
        <v>372</v>
      </c>
      <c r="Q17" s="88">
        <v>844.649051</v>
      </c>
      <c r="R17" s="88">
        <v>10000</v>
      </c>
      <c r="S17" s="177">
        <v>99.991097</v>
      </c>
      <c r="T17" s="88">
        <v>0</v>
      </c>
      <c r="U17" s="176">
        <v>8445738.491921125</v>
      </c>
      <c r="V17" s="178" t="s">
        <v>373</v>
      </c>
      <c r="W17" s="178" t="s">
        <v>373</v>
      </c>
      <c r="X17" s="88" t="s">
        <v>319</v>
      </c>
    </row>
    <row r="18" spans="1:24" ht="14.25">
      <c r="A18" s="88">
        <f t="shared" si="0"/>
        <v>7</v>
      </c>
      <c r="B18" s="88" t="s">
        <v>377</v>
      </c>
      <c r="C18" s="88" t="s">
        <v>378</v>
      </c>
      <c r="D18" s="88" t="s">
        <v>319</v>
      </c>
      <c r="E18" s="88"/>
      <c r="F18" s="88"/>
      <c r="G18" s="88" t="s">
        <v>320</v>
      </c>
      <c r="H18" s="88" t="s">
        <v>321</v>
      </c>
      <c r="I18" s="88" t="s">
        <v>322</v>
      </c>
      <c r="J18" s="88" t="s">
        <v>110</v>
      </c>
      <c r="K18" s="88" t="s">
        <v>323</v>
      </c>
      <c r="L18" s="175" t="s">
        <v>379</v>
      </c>
      <c r="M18" s="88">
        <v>3</v>
      </c>
      <c r="N18" s="175" t="s">
        <v>379</v>
      </c>
      <c r="O18" s="175" t="s">
        <v>376</v>
      </c>
      <c r="P18" s="175" t="s">
        <v>376</v>
      </c>
      <c r="Q18" s="88">
        <v>20835.270946</v>
      </c>
      <c r="R18" s="88">
        <v>10000</v>
      </c>
      <c r="S18" s="177">
        <v>99.973048</v>
      </c>
      <c r="T18" s="88">
        <v>0</v>
      </c>
      <c r="U18" s="176">
        <v>208296554.9878161</v>
      </c>
      <c r="V18" s="178" t="s">
        <v>380</v>
      </c>
      <c r="W18" s="178" t="s">
        <v>380</v>
      </c>
      <c r="X18" s="88" t="s">
        <v>319</v>
      </c>
    </row>
    <row r="19" spans="1:24" ht="14.25">
      <c r="A19" s="88">
        <f t="shared" si="0"/>
        <v>8</v>
      </c>
      <c r="B19" s="88" t="s">
        <v>377</v>
      </c>
      <c r="C19" s="88" t="s">
        <v>378</v>
      </c>
      <c r="D19" s="88" t="s">
        <v>319</v>
      </c>
      <c r="E19" s="88"/>
      <c r="F19" s="88"/>
      <c r="G19" s="88" t="s">
        <v>320</v>
      </c>
      <c r="H19" s="88" t="s">
        <v>321</v>
      </c>
      <c r="I19" s="88" t="s">
        <v>322</v>
      </c>
      <c r="J19" s="88" t="s">
        <v>111</v>
      </c>
      <c r="K19" s="88" t="s">
        <v>323</v>
      </c>
      <c r="L19" s="175" t="s">
        <v>379</v>
      </c>
      <c r="M19" s="88">
        <v>3</v>
      </c>
      <c r="N19" s="175" t="s">
        <v>379</v>
      </c>
      <c r="O19" s="175" t="s">
        <v>376</v>
      </c>
      <c r="P19" s="175" t="s">
        <v>376</v>
      </c>
      <c r="Q19" s="88">
        <v>26109.180051</v>
      </c>
      <c r="R19" s="88">
        <v>10000</v>
      </c>
      <c r="S19" s="177">
        <v>99.973048</v>
      </c>
      <c r="T19" s="88">
        <v>0</v>
      </c>
      <c r="U19" s="176">
        <v>261021431.987857</v>
      </c>
      <c r="V19" s="178" t="s">
        <v>380</v>
      </c>
      <c r="W19" s="178" t="s">
        <v>380</v>
      </c>
      <c r="X19" s="88" t="s">
        <v>319</v>
      </c>
    </row>
    <row r="20" spans="1:24" ht="14.25">
      <c r="A20" s="88">
        <f t="shared" si="0"/>
        <v>9</v>
      </c>
      <c r="B20" s="88" t="s">
        <v>377</v>
      </c>
      <c r="C20" s="88" t="s">
        <v>378</v>
      </c>
      <c r="D20" s="88" t="s">
        <v>319</v>
      </c>
      <c r="E20" s="88"/>
      <c r="F20" s="88"/>
      <c r="G20" s="88" t="s">
        <v>320</v>
      </c>
      <c r="H20" s="88" t="s">
        <v>321</v>
      </c>
      <c r="I20" s="88" t="s">
        <v>322</v>
      </c>
      <c r="J20" s="88" t="s">
        <v>112</v>
      </c>
      <c r="K20" s="88" t="s">
        <v>323</v>
      </c>
      <c r="L20" s="175" t="s">
        <v>379</v>
      </c>
      <c r="M20" s="88">
        <v>3</v>
      </c>
      <c r="N20" s="175" t="s">
        <v>379</v>
      </c>
      <c r="O20" s="175" t="s">
        <v>376</v>
      </c>
      <c r="P20" s="175" t="s">
        <v>376</v>
      </c>
      <c r="Q20" s="88">
        <v>27838.584654</v>
      </c>
      <c r="R20" s="88">
        <v>10000</v>
      </c>
      <c r="S20" s="177">
        <v>99.973048</v>
      </c>
      <c r="T20" s="88">
        <v>0</v>
      </c>
      <c r="U20" s="176">
        <v>278310816.9888296</v>
      </c>
      <c r="V20" s="178" t="s">
        <v>380</v>
      </c>
      <c r="W20" s="178" t="s">
        <v>380</v>
      </c>
      <c r="X20" s="88" t="s">
        <v>319</v>
      </c>
    </row>
    <row r="21" spans="1:24" ht="14.25">
      <c r="A21" s="88">
        <f t="shared" si="0"/>
        <v>10</v>
      </c>
      <c r="B21" s="88" t="s">
        <v>377</v>
      </c>
      <c r="C21" s="88" t="s">
        <v>378</v>
      </c>
      <c r="D21" s="88" t="s">
        <v>319</v>
      </c>
      <c r="E21" s="88"/>
      <c r="F21" s="88"/>
      <c r="G21" s="88" t="s">
        <v>320</v>
      </c>
      <c r="H21" s="88" t="s">
        <v>321</v>
      </c>
      <c r="I21" s="88" t="s">
        <v>322</v>
      </c>
      <c r="J21" s="88" t="s">
        <v>113</v>
      </c>
      <c r="K21" s="88" t="s">
        <v>323</v>
      </c>
      <c r="L21" s="175" t="s">
        <v>379</v>
      </c>
      <c r="M21" s="88">
        <v>3</v>
      </c>
      <c r="N21" s="175" t="s">
        <v>379</v>
      </c>
      <c r="O21" s="175" t="s">
        <v>376</v>
      </c>
      <c r="P21" s="175" t="s">
        <v>376</v>
      </c>
      <c r="Q21" s="88">
        <v>5965.94882</v>
      </c>
      <c r="R21" s="88">
        <v>10000</v>
      </c>
      <c r="S21" s="177">
        <v>99.973048</v>
      </c>
      <c r="T21" s="88">
        <v>0</v>
      </c>
      <c r="U21" s="176">
        <v>59643408.98951449</v>
      </c>
      <c r="V21" s="178" t="s">
        <v>380</v>
      </c>
      <c r="W21" s="178" t="s">
        <v>380</v>
      </c>
      <c r="X21" s="88" t="s">
        <v>319</v>
      </c>
    </row>
    <row r="22" spans="1:24" ht="14.25">
      <c r="A22" s="88">
        <f t="shared" si="0"/>
        <v>11</v>
      </c>
      <c r="B22" s="88" t="s">
        <v>377</v>
      </c>
      <c r="C22" s="88" t="s">
        <v>378</v>
      </c>
      <c r="D22" s="88" t="s">
        <v>319</v>
      </c>
      <c r="E22" s="88"/>
      <c r="F22" s="88"/>
      <c r="G22" s="88" t="s">
        <v>320</v>
      </c>
      <c r="H22" s="88" t="s">
        <v>321</v>
      </c>
      <c r="I22" s="88" t="s">
        <v>322</v>
      </c>
      <c r="J22" s="88" t="s">
        <v>114</v>
      </c>
      <c r="K22" s="88" t="s">
        <v>323</v>
      </c>
      <c r="L22" s="175" t="s">
        <v>379</v>
      </c>
      <c r="M22" s="88">
        <v>3</v>
      </c>
      <c r="N22" s="175" t="s">
        <v>379</v>
      </c>
      <c r="O22" s="175" t="s">
        <v>376</v>
      </c>
      <c r="P22" s="175" t="s">
        <v>376</v>
      </c>
      <c r="Q22" s="88">
        <v>16406.366484</v>
      </c>
      <c r="R22" s="88">
        <v>10000</v>
      </c>
      <c r="S22" s="177">
        <v>99.973048</v>
      </c>
      <c r="T22" s="88">
        <v>0</v>
      </c>
      <c r="U22" s="176">
        <v>164019446.99168152</v>
      </c>
      <c r="V22" s="178" t="s">
        <v>380</v>
      </c>
      <c r="W22" s="178" t="s">
        <v>380</v>
      </c>
      <c r="X22" s="88" t="s">
        <v>319</v>
      </c>
    </row>
    <row r="23" spans="1:24" ht="14.25">
      <c r="A23" s="88">
        <f t="shared" si="0"/>
        <v>12</v>
      </c>
      <c r="B23" s="88" t="s">
        <v>377</v>
      </c>
      <c r="C23" s="88" t="s">
        <v>378</v>
      </c>
      <c r="D23" s="88" t="s">
        <v>319</v>
      </c>
      <c r="E23" s="88"/>
      <c r="F23" s="88"/>
      <c r="G23" s="88" t="s">
        <v>320</v>
      </c>
      <c r="H23" s="88" t="s">
        <v>321</v>
      </c>
      <c r="I23" s="88" t="s">
        <v>322</v>
      </c>
      <c r="J23" s="88" t="s">
        <v>115</v>
      </c>
      <c r="K23" s="88" t="s">
        <v>323</v>
      </c>
      <c r="L23" s="175" t="s">
        <v>379</v>
      </c>
      <c r="M23" s="88">
        <v>3</v>
      </c>
      <c r="N23" s="175" t="s">
        <v>379</v>
      </c>
      <c r="O23" s="175" t="s">
        <v>376</v>
      </c>
      <c r="P23" s="175" t="s">
        <v>376</v>
      </c>
      <c r="Q23" s="88">
        <v>844.649041</v>
      </c>
      <c r="R23" s="88">
        <v>10000</v>
      </c>
      <c r="S23" s="177">
        <v>99.973048</v>
      </c>
      <c r="T23" s="88">
        <v>0</v>
      </c>
      <c r="U23" s="176">
        <v>8444213.942312062</v>
      </c>
      <c r="V23" s="178" t="s">
        <v>380</v>
      </c>
      <c r="W23" s="178" t="s">
        <v>380</v>
      </c>
      <c r="X23" s="88" t="s">
        <v>319</v>
      </c>
    </row>
    <row r="24" spans="1:24" ht="14.25">
      <c r="A24" s="88">
        <f t="shared" si="0"/>
        <v>13</v>
      </c>
      <c r="B24" s="88" t="s">
        <v>381</v>
      </c>
      <c r="C24" s="88" t="s">
        <v>382</v>
      </c>
      <c r="D24" s="88" t="s">
        <v>319</v>
      </c>
      <c r="E24" s="88"/>
      <c r="F24" s="88"/>
      <c r="G24" s="88" t="s">
        <v>320</v>
      </c>
      <c r="H24" s="88" t="s">
        <v>321</v>
      </c>
      <c r="I24" s="88" t="s">
        <v>322</v>
      </c>
      <c r="J24" s="88" t="s">
        <v>110</v>
      </c>
      <c r="K24" s="88" t="s">
        <v>323</v>
      </c>
      <c r="L24" s="175" t="s">
        <v>383</v>
      </c>
      <c r="M24" s="88">
        <v>1</v>
      </c>
      <c r="N24" s="175" t="s">
        <v>383</v>
      </c>
      <c r="O24" s="175" t="s">
        <v>379</v>
      </c>
      <c r="P24" s="175" t="s">
        <v>379</v>
      </c>
      <c r="Q24" s="88">
        <v>20835.270952</v>
      </c>
      <c r="R24" s="88">
        <v>10000</v>
      </c>
      <c r="S24" s="177">
        <v>99.991015</v>
      </c>
      <c r="T24" s="88">
        <v>0</v>
      </c>
      <c r="U24" s="176">
        <v>208333988.00812134</v>
      </c>
      <c r="V24" s="178" t="s">
        <v>380</v>
      </c>
      <c r="W24" s="178" t="s">
        <v>380</v>
      </c>
      <c r="X24" s="88" t="s">
        <v>319</v>
      </c>
    </row>
    <row r="25" spans="1:24" ht="14.25">
      <c r="A25" s="88">
        <f t="shared" si="0"/>
        <v>14</v>
      </c>
      <c r="B25" s="88" t="s">
        <v>381</v>
      </c>
      <c r="C25" s="88" t="s">
        <v>382</v>
      </c>
      <c r="D25" s="88" t="s">
        <v>319</v>
      </c>
      <c r="E25" s="88"/>
      <c r="F25" s="88"/>
      <c r="G25" s="88" t="s">
        <v>320</v>
      </c>
      <c r="H25" s="88" t="s">
        <v>321</v>
      </c>
      <c r="I25" s="88" t="s">
        <v>322</v>
      </c>
      <c r="J25" s="88" t="s">
        <v>111</v>
      </c>
      <c r="K25" s="88" t="s">
        <v>323</v>
      </c>
      <c r="L25" s="175" t="s">
        <v>383</v>
      </c>
      <c r="M25" s="88">
        <v>1</v>
      </c>
      <c r="N25" s="175" t="s">
        <v>383</v>
      </c>
      <c r="O25" s="175" t="s">
        <v>379</v>
      </c>
      <c r="P25" s="175" t="s">
        <v>379</v>
      </c>
      <c r="Q25" s="88">
        <v>26109.180038</v>
      </c>
      <c r="R25" s="88">
        <v>10000</v>
      </c>
      <c r="S25" s="177">
        <v>99.991015</v>
      </c>
      <c r="T25" s="88">
        <v>0</v>
      </c>
      <c r="U25" s="176">
        <v>261068340.00238603</v>
      </c>
      <c r="V25" s="178" t="s">
        <v>380</v>
      </c>
      <c r="W25" s="178" t="s">
        <v>380</v>
      </c>
      <c r="X25" s="88" t="s">
        <v>319</v>
      </c>
    </row>
    <row r="26" spans="1:24" ht="14.25">
      <c r="A26" s="88">
        <f t="shared" si="0"/>
        <v>15</v>
      </c>
      <c r="B26" s="88" t="s">
        <v>381</v>
      </c>
      <c r="C26" s="88" t="s">
        <v>382</v>
      </c>
      <c r="D26" s="88" t="s">
        <v>319</v>
      </c>
      <c r="E26" s="88"/>
      <c r="F26" s="88"/>
      <c r="G26" s="88" t="s">
        <v>320</v>
      </c>
      <c r="H26" s="88" t="s">
        <v>321</v>
      </c>
      <c r="I26" s="88" t="s">
        <v>322</v>
      </c>
      <c r="J26" s="88" t="s">
        <v>112</v>
      </c>
      <c r="K26" s="88" t="s">
        <v>323</v>
      </c>
      <c r="L26" s="175" t="s">
        <v>383</v>
      </c>
      <c r="M26" s="88">
        <v>1</v>
      </c>
      <c r="N26" s="175" t="s">
        <v>383</v>
      </c>
      <c r="O26" s="175" t="s">
        <v>379</v>
      </c>
      <c r="P26" s="175" t="s">
        <v>379</v>
      </c>
      <c r="Q26" s="88">
        <v>27838.584634</v>
      </c>
      <c r="R26" s="88">
        <v>10000</v>
      </c>
      <c r="S26" s="177">
        <v>99.991015</v>
      </c>
      <c r="T26" s="88">
        <v>0</v>
      </c>
      <c r="U26" s="176">
        <v>278360832.0076157</v>
      </c>
      <c r="V26" s="178" t="s">
        <v>380</v>
      </c>
      <c r="W26" s="178" t="s">
        <v>380</v>
      </c>
      <c r="X26" s="88" t="s">
        <v>319</v>
      </c>
    </row>
    <row r="27" spans="1:24" ht="14.25">
      <c r="A27" s="88">
        <f t="shared" si="0"/>
        <v>16</v>
      </c>
      <c r="B27" s="88" t="s">
        <v>381</v>
      </c>
      <c r="C27" s="88" t="s">
        <v>382</v>
      </c>
      <c r="D27" s="88" t="s">
        <v>319</v>
      </c>
      <c r="E27" s="88"/>
      <c r="F27" s="88"/>
      <c r="G27" s="88" t="s">
        <v>320</v>
      </c>
      <c r="H27" s="88" t="s">
        <v>321</v>
      </c>
      <c r="I27" s="88" t="s">
        <v>322</v>
      </c>
      <c r="J27" s="88" t="s">
        <v>113</v>
      </c>
      <c r="K27" s="88" t="s">
        <v>323</v>
      </c>
      <c r="L27" s="175" t="s">
        <v>383</v>
      </c>
      <c r="M27" s="88">
        <v>1</v>
      </c>
      <c r="N27" s="175" t="s">
        <v>383</v>
      </c>
      <c r="O27" s="175" t="s">
        <v>379</v>
      </c>
      <c r="P27" s="175" t="s">
        <v>379</v>
      </c>
      <c r="Q27" s="88">
        <v>5965.948869</v>
      </c>
      <c r="R27" s="88">
        <v>10000</v>
      </c>
      <c r="S27" s="177">
        <v>99.991015</v>
      </c>
      <c r="T27" s="88">
        <v>0</v>
      </c>
      <c r="U27" s="176">
        <v>59654127.99260971</v>
      </c>
      <c r="V27" s="178" t="s">
        <v>380</v>
      </c>
      <c r="W27" s="178" t="s">
        <v>380</v>
      </c>
      <c r="X27" s="88" t="s">
        <v>319</v>
      </c>
    </row>
    <row r="28" spans="1:24" ht="14.25">
      <c r="A28" s="88">
        <f t="shared" si="0"/>
        <v>17</v>
      </c>
      <c r="B28" s="88" t="s">
        <v>381</v>
      </c>
      <c r="C28" s="88" t="s">
        <v>382</v>
      </c>
      <c r="D28" s="88" t="s">
        <v>319</v>
      </c>
      <c r="E28" s="88"/>
      <c r="F28" s="88"/>
      <c r="G28" s="88" t="s">
        <v>320</v>
      </c>
      <c r="H28" s="88" t="s">
        <v>321</v>
      </c>
      <c r="I28" s="88" t="s">
        <v>322</v>
      </c>
      <c r="J28" s="88" t="s">
        <v>114</v>
      </c>
      <c r="K28" s="88" t="s">
        <v>323</v>
      </c>
      <c r="L28" s="175" t="s">
        <v>383</v>
      </c>
      <c r="M28" s="88">
        <v>1</v>
      </c>
      <c r="N28" s="175" t="s">
        <v>383</v>
      </c>
      <c r="O28" s="175" t="s">
        <v>379</v>
      </c>
      <c r="P28" s="175" t="s">
        <v>379</v>
      </c>
      <c r="Q28" s="88">
        <v>16406.366493</v>
      </c>
      <c r="R28" s="88">
        <v>10000</v>
      </c>
      <c r="S28" s="177">
        <v>99.991015</v>
      </c>
      <c r="T28" s="88">
        <v>0</v>
      </c>
      <c r="U28" s="176">
        <v>164048923.00579408</v>
      </c>
      <c r="V28" s="178" t="s">
        <v>380</v>
      </c>
      <c r="W28" s="178" t="s">
        <v>380</v>
      </c>
      <c r="X28" s="88" t="s">
        <v>319</v>
      </c>
    </row>
    <row r="29" spans="1:24" ht="14.25">
      <c r="A29" s="88">
        <f t="shared" si="0"/>
        <v>18</v>
      </c>
      <c r="B29" s="88" t="s">
        <v>381</v>
      </c>
      <c r="C29" s="88" t="s">
        <v>382</v>
      </c>
      <c r="D29" s="88" t="s">
        <v>319</v>
      </c>
      <c r="E29" s="88"/>
      <c r="F29" s="88"/>
      <c r="G29" s="88" t="s">
        <v>320</v>
      </c>
      <c r="H29" s="88" t="s">
        <v>321</v>
      </c>
      <c r="I29" s="88" t="s">
        <v>322</v>
      </c>
      <c r="J29" s="88" t="s">
        <v>115</v>
      </c>
      <c r="K29" s="88" t="s">
        <v>323</v>
      </c>
      <c r="L29" s="175" t="s">
        <v>383</v>
      </c>
      <c r="M29" s="88">
        <v>1</v>
      </c>
      <c r="N29" s="175" t="s">
        <v>383</v>
      </c>
      <c r="O29" s="175" t="s">
        <v>379</v>
      </c>
      <c r="P29" s="175" t="s">
        <v>379</v>
      </c>
      <c r="Q29" s="88">
        <v>844.649011</v>
      </c>
      <c r="R29" s="88">
        <v>10000</v>
      </c>
      <c r="S29" s="177">
        <v>99.991015</v>
      </c>
      <c r="T29" s="88">
        <v>0</v>
      </c>
      <c r="U29" s="176">
        <v>8445731.151475815</v>
      </c>
      <c r="V29" s="178" t="s">
        <v>380</v>
      </c>
      <c r="W29" s="178" t="s">
        <v>380</v>
      </c>
      <c r="X29" s="88" t="s">
        <v>319</v>
      </c>
    </row>
    <row r="30" spans="1:24" ht="14.25">
      <c r="A30" s="88">
        <f t="shared" si="0"/>
        <v>19</v>
      </c>
      <c r="B30" s="88" t="s">
        <v>384</v>
      </c>
      <c r="C30" s="88" t="s">
        <v>385</v>
      </c>
      <c r="D30" s="88" t="s">
        <v>319</v>
      </c>
      <c r="E30" s="88"/>
      <c r="F30" s="88"/>
      <c r="G30" s="88" t="s">
        <v>320</v>
      </c>
      <c r="H30" s="88" t="s">
        <v>321</v>
      </c>
      <c r="I30" s="88" t="s">
        <v>322</v>
      </c>
      <c r="J30" s="88" t="s">
        <v>110</v>
      </c>
      <c r="K30" s="88" t="s">
        <v>323</v>
      </c>
      <c r="L30" s="175" t="s">
        <v>386</v>
      </c>
      <c r="M30" s="88">
        <v>1</v>
      </c>
      <c r="N30" s="175" t="s">
        <v>386</v>
      </c>
      <c r="O30" s="175" t="s">
        <v>383</v>
      </c>
      <c r="P30" s="175" t="s">
        <v>383</v>
      </c>
      <c r="Q30" s="88">
        <v>20835.270966</v>
      </c>
      <c r="R30" s="88">
        <v>10000</v>
      </c>
      <c r="S30" s="177">
        <v>99.99096</v>
      </c>
      <c r="T30" s="88">
        <v>0</v>
      </c>
      <c r="U30" s="176">
        <v>208333873.99165913</v>
      </c>
      <c r="V30" s="178" t="s">
        <v>387</v>
      </c>
      <c r="W30" s="178" t="s">
        <v>387</v>
      </c>
      <c r="X30" s="88" t="s">
        <v>319</v>
      </c>
    </row>
    <row r="31" spans="1:24" ht="14.25">
      <c r="A31" s="88">
        <f t="shared" si="0"/>
        <v>20</v>
      </c>
      <c r="B31" s="88" t="s">
        <v>384</v>
      </c>
      <c r="C31" s="88" t="s">
        <v>385</v>
      </c>
      <c r="D31" s="88" t="s">
        <v>319</v>
      </c>
      <c r="E31" s="88"/>
      <c r="F31" s="88"/>
      <c r="G31" s="88" t="s">
        <v>320</v>
      </c>
      <c r="H31" s="88" t="s">
        <v>321</v>
      </c>
      <c r="I31" s="88" t="s">
        <v>322</v>
      </c>
      <c r="J31" s="88" t="s">
        <v>111</v>
      </c>
      <c r="K31" s="88" t="s">
        <v>323</v>
      </c>
      <c r="L31" s="175" t="s">
        <v>386</v>
      </c>
      <c r="M31" s="88">
        <v>1</v>
      </c>
      <c r="N31" s="175" t="s">
        <v>386</v>
      </c>
      <c r="O31" s="175" t="s">
        <v>383</v>
      </c>
      <c r="P31" s="175" t="s">
        <v>383</v>
      </c>
      <c r="Q31" s="88">
        <v>26109.180042</v>
      </c>
      <c r="R31" s="88">
        <v>10000</v>
      </c>
      <c r="S31" s="177">
        <v>99.99096</v>
      </c>
      <c r="T31" s="88">
        <v>0</v>
      </c>
      <c r="U31" s="176">
        <v>261068196.990185</v>
      </c>
      <c r="V31" s="178" t="s">
        <v>387</v>
      </c>
      <c r="W31" s="178" t="s">
        <v>387</v>
      </c>
      <c r="X31" s="88" t="s">
        <v>319</v>
      </c>
    </row>
    <row r="32" spans="1:24" ht="14.25">
      <c r="A32" s="88">
        <f t="shared" si="0"/>
        <v>21</v>
      </c>
      <c r="B32" s="88" t="s">
        <v>384</v>
      </c>
      <c r="C32" s="88" t="s">
        <v>385</v>
      </c>
      <c r="D32" s="88" t="s">
        <v>319</v>
      </c>
      <c r="E32" s="88"/>
      <c r="F32" s="88"/>
      <c r="G32" s="88" t="s">
        <v>320</v>
      </c>
      <c r="H32" s="88" t="s">
        <v>321</v>
      </c>
      <c r="I32" s="88" t="s">
        <v>322</v>
      </c>
      <c r="J32" s="88" t="s">
        <v>112</v>
      </c>
      <c r="K32" s="88" t="s">
        <v>323</v>
      </c>
      <c r="L32" s="175" t="s">
        <v>386</v>
      </c>
      <c r="M32" s="88">
        <v>1</v>
      </c>
      <c r="N32" s="175" t="s">
        <v>386</v>
      </c>
      <c r="O32" s="175" t="s">
        <v>383</v>
      </c>
      <c r="P32" s="175" t="s">
        <v>383</v>
      </c>
      <c r="Q32" s="88">
        <v>27838.584585</v>
      </c>
      <c r="R32" s="88">
        <v>10000</v>
      </c>
      <c r="S32" s="177">
        <v>99.99096</v>
      </c>
      <c r="T32" s="88">
        <v>0</v>
      </c>
      <c r="U32" s="176">
        <v>278360678.9900548</v>
      </c>
      <c r="V32" s="178" t="s">
        <v>387</v>
      </c>
      <c r="W32" s="178" t="s">
        <v>387</v>
      </c>
      <c r="X32" s="88" t="s">
        <v>319</v>
      </c>
    </row>
    <row r="33" spans="1:24" ht="14.25">
      <c r="A33" s="88">
        <f t="shared" si="0"/>
        <v>22</v>
      </c>
      <c r="B33" s="88" t="s">
        <v>384</v>
      </c>
      <c r="C33" s="88" t="s">
        <v>385</v>
      </c>
      <c r="D33" s="88" t="s">
        <v>319</v>
      </c>
      <c r="E33" s="88"/>
      <c r="F33" s="88"/>
      <c r="G33" s="88" t="s">
        <v>320</v>
      </c>
      <c r="H33" s="88" t="s">
        <v>321</v>
      </c>
      <c r="I33" s="88" t="s">
        <v>322</v>
      </c>
      <c r="J33" s="88" t="s">
        <v>113</v>
      </c>
      <c r="K33" s="88" t="s">
        <v>323</v>
      </c>
      <c r="L33" s="175" t="s">
        <v>386</v>
      </c>
      <c r="M33" s="88">
        <v>1</v>
      </c>
      <c r="N33" s="175" t="s">
        <v>386</v>
      </c>
      <c r="O33" s="175" t="s">
        <v>383</v>
      </c>
      <c r="P33" s="175" t="s">
        <v>383</v>
      </c>
      <c r="Q33" s="88">
        <v>5965.948838</v>
      </c>
      <c r="R33" s="88">
        <v>10000</v>
      </c>
      <c r="S33" s="177">
        <v>99.99096</v>
      </c>
      <c r="T33" s="88">
        <v>0</v>
      </c>
      <c r="U33" s="176">
        <v>59654094.99520388</v>
      </c>
      <c r="V33" s="178" t="s">
        <v>387</v>
      </c>
      <c r="W33" s="178" t="s">
        <v>387</v>
      </c>
      <c r="X33" s="88" t="s">
        <v>319</v>
      </c>
    </row>
    <row r="34" spans="1:24" ht="14.25">
      <c r="A34" s="88">
        <f t="shared" si="0"/>
        <v>23</v>
      </c>
      <c r="B34" s="88" t="s">
        <v>384</v>
      </c>
      <c r="C34" s="88" t="s">
        <v>385</v>
      </c>
      <c r="D34" s="88" t="s">
        <v>319</v>
      </c>
      <c r="E34" s="88"/>
      <c r="F34" s="88"/>
      <c r="G34" s="88" t="s">
        <v>320</v>
      </c>
      <c r="H34" s="88" t="s">
        <v>321</v>
      </c>
      <c r="I34" s="88" t="s">
        <v>322</v>
      </c>
      <c r="J34" s="88" t="s">
        <v>114</v>
      </c>
      <c r="K34" s="88" t="s">
        <v>323</v>
      </c>
      <c r="L34" s="175" t="s">
        <v>386</v>
      </c>
      <c r="M34" s="88">
        <v>1</v>
      </c>
      <c r="N34" s="175" t="s">
        <v>386</v>
      </c>
      <c r="O34" s="175" t="s">
        <v>383</v>
      </c>
      <c r="P34" s="175" t="s">
        <v>383</v>
      </c>
      <c r="Q34" s="88">
        <v>16406.366481</v>
      </c>
      <c r="R34" s="88">
        <v>10000</v>
      </c>
      <c r="S34" s="177">
        <v>99.99096</v>
      </c>
      <c r="T34" s="88">
        <v>0</v>
      </c>
      <c r="U34" s="176">
        <v>164048832.9953229</v>
      </c>
      <c r="V34" s="178" t="s">
        <v>387</v>
      </c>
      <c r="W34" s="178" t="s">
        <v>387</v>
      </c>
      <c r="X34" s="88" t="s">
        <v>319</v>
      </c>
    </row>
    <row r="35" spans="1:24" ht="14.25">
      <c r="A35" s="88">
        <f t="shared" si="0"/>
        <v>24</v>
      </c>
      <c r="B35" s="88" t="s">
        <v>384</v>
      </c>
      <c r="C35" s="88" t="s">
        <v>385</v>
      </c>
      <c r="D35" s="88" t="s">
        <v>319</v>
      </c>
      <c r="E35" s="88"/>
      <c r="F35" s="88"/>
      <c r="G35" s="88" t="s">
        <v>320</v>
      </c>
      <c r="H35" s="88" t="s">
        <v>321</v>
      </c>
      <c r="I35" s="88" t="s">
        <v>322</v>
      </c>
      <c r="J35" s="88" t="s">
        <v>115</v>
      </c>
      <c r="K35" s="88" t="s">
        <v>323</v>
      </c>
      <c r="L35" s="175" t="s">
        <v>386</v>
      </c>
      <c r="M35" s="88">
        <v>1</v>
      </c>
      <c r="N35" s="175" t="s">
        <v>386</v>
      </c>
      <c r="O35" s="175" t="s">
        <v>383</v>
      </c>
      <c r="P35" s="175" t="s">
        <v>383</v>
      </c>
      <c r="Q35" s="88">
        <v>844.649085</v>
      </c>
      <c r="R35" s="88">
        <v>10000</v>
      </c>
      <c r="S35" s="177">
        <v>99.99096</v>
      </c>
      <c r="T35" s="88">
        <v>0</v>
      </c>
      <c r="U35" s="176">
        <v>8445727.263576986</v>
      </c>
      <c r="V35" s="178" t="s">
        <v>387</v>
      </c>
      <c r="W35" s="178" t="s">
        <v>387</v>
      </c>
      <c r="X35" s="88" t="s">
        <v>319</v>
      </c>
    </row>
    <row r="36" spans="1:24" ht="14.25">
      <c r="A36" s="88">
        <f t="shared" si="0"/>
        <v>25</v>
      </c>
      <c r="B36" s="88" t="s">
        <v>388</v>
      </c>
      <c r="C36" s="88" t="s">
        <v>389</v>
      </c>
      <c r="D36" s="88" t="s">
        <v>319</v>
      </c>
      <c r="E36" s="88"/>
      <c r="F36" s="88"/>
      <c r="G36" s="88" t="s">
        <v>320</v>
      </c>
      <c r="H36" s="88" t="s">
        <v>321</v>
      </c>
      <c r="I36" s="88" t="s">
        <v>322</v>
      </c>
      <c r="J36" s="88" t="s">
        <v>110</v>
      </c>
      <c r="K36" s="88" t="s">
        <v>323</v>
      </c>
      <c r="L36" s="175" t="s">
        <v>390</v>
      </c>
      <c r="M36" s="88">
        <v>1</v>
      </c>
      <c r="N36" s="175" t="s">
        <v>390</v>
      </c>
      <c r="O36" s="175" t="s">
        <v>386</v>
      </c>
      <c r="P36" s="175" t="s">
        <v>386</v>
      </c>
      <c r="Q36" s="88">
        <v>20835.270959</v>
      </c>
      <c r="R36" s="88">
        <v>10000</v>
      </c>
      <c r="S36" s="177">
        <v>99.990987</v>
      </c>
      <c r="T36" s="88">
        <v>0</v>
      </c>
      <c r="U36" s="176">
        <v>208333930.98947263</v>
      </c>
      <c r="V36" s="178" t="s">
        <v>391</v>
      </c>
      <c r="W36" s="178" t="s">
        <v>391</v>
      </c>
      <c r="X36" s="88" t="s">
        <v>319</v>
      </c>
    </row>
    <row r="37" spans="1:24" ht="14.25">
      <c r="A37" s="88">
        <f t="shared" si="0"/>
        <v>26</v>
      </c>
      <c r="B37" s="88" t="s">
        <v>388</v>
      </c>
      <c r="C37" s="88" t="s">
        <v>389</v>
      </c>
      <c r="D37" s="88" t="s">
        <v>319</v>
      </c>
      <c r="E37" s="88"/>
      <c r="F37" s="88"/>
      <c r="G37" s="88" t="s">
        <v>320</v>
      </c>
      <c r="H37" s="88" t="s">
        <v>321</v>
      </c>
      <c r="I37" s="88" t="s">
        <v>322</v>
      </c>
      <c r="J37" s="88" t="s">
        <v>111</v>
      </c>
      <c r="K37" s="88" t="s">
        <v>323</v>
      </c>
      <c r="L37" s="175" t="s">
        <v>390</v>
      </c>
      <c r="M37" s="88">
        <v>1</v>
      </c>
      <c r="N37" s="175" t="s">
        <v>390</v>
      </c>
      <c r="O37" s="175" t="s">
        <v>386</v>
      </c>
      <c r="P37" s="175" t="s">
        <v>386</v>
      </c>
      <c r="Q37" s="88">
        <v>26109.17999</v>
      </c>
      <c r="R37" s="88">
        <v>10000</v>
      </c>
      <c r="S37" s="177">
        <v>99.990987</v>
      </c>
      <c r="T37" s="88">
        <v>0</v>
      </c>
      <c r="U37" s="176">
        <v>261068267.98327598</v>
      </c>
      <c r="V37" s="178" t="s">
        <v>391</v>
      </c>
      <c r="W37" s="178" t="s">
        <v>391</v>
      </c>
      <c r="X37" s="88" t="s">
        <v>319</v>
      </c>
    </row>
    <row r="38" spans="1:24" ht="14.25">
      <c r="A38" s="88">
        <f t="shared" si="0"/>
        <v>27</v>
      </c>
      <c r="B38" s="88" t="s">
        <v>388</v>
      </c>
      <c r="C38" s="88" t="s">
        <v>389</v>
      </c>
      <c r="D38" s="88" t="s">
        <v>319</v>
      </c>
      <c r="E38" s="88"/>
      <c r="F38" s="88"/>
      <c r="G38" s="88" t="s">
        <v>320</v>
      </c>
      <c r="H38" s="88" t="s">
        <v>321</v>
      </c>
      <c r="I38" s="88" t="s">
        <v>322</v>
      </c>
      <c r="J38" s="88" t="s">
        <v>112</v>
      </c>
      <c r="K38" s="88" t="s">
        <v>323</v>
      </c>
      <c r="L38" s="175" t="s">
        <v>390</v>
      </c>
      <c r="M38" s="88">
        <v>1</v>
      </c>
      <c r="N38" s="175" t="s">
        <v>390</v>
      </c>
      <c r="O38" s="175" t="s">
        <v>386</v>
      </c>
      <c r="P38" s="175" t="s">
        <v>386</v>
      </c>
      <c r="Q38" s="88">
        <v>27838.584659</v>
      </c>
      <c r="R38" s="88">
        <v>10000</v>
      </c>
      <c r="S38" s="177">
        <v>99.990987</v>
      </c>
      <c r="T38" s="88">
        <v>0</v>
      </c>
      <c r="U38" s="176">
        <v>278360755.9798713</v>
      </c>
      <c r="V38" s="178" t="s">
        <v>391</v>
      </c>
      <c r="W38" s="178" t="s">
        <v>391</v>
      </c>
      <c r="X38" s="88" t="s">
        <v>319</v>
      </c>
    </row>
    <row r="39" spans="1:24" ht="14.25">
      <c r="A39" s="88">
        <f t="shared" si="0"/>
        <v>28</v>
      </c>
      <c r="B39" s="88" t="s">
        <v>388</v>
      </c>
      <c r="C39" s="88" t="s">
        <v>389</v>
      </c>
      <c r="D39" s="88" t="s">
        <v>319</v>
      </c>
      <c r="E39" s="88"/>
      <c r="F39" s="88"/>
      <c r="G39" s="88" t="s">
        <v>320</v>
      </c>
      <c r="H39" s="88" t="s">
        <v>321</v>
      </c>
      <c r="I39" s="88" t="s">
        <v>322</v>
      </c>
      <c r="J39" s="88" t="s">
        <v>113</v>
      </c>
      <c r="K39" s="88" t="s">
        <v>323</v>
      </c>
      <c r="L39" s="175" t="s">
        <v>390</v>
      </c>
      <c r="M39" s="88">
        <v>1</v>
      </c>
      <c r="N39" s="175" t="s">
        <v>390</v>
      </c>
      <c r="O39" s="175" t="s">
        <v>386</v>
      </c>
      <c r="P39" s="175" t="s">
        <v>386</v>
      </c>
      <c r="Q39" s="88">
        <v>5965.948804</v>
      </c>
      <c r="R39" s="88">
        <v>10000</v>
      </c>
      <c r="S39" s="177">
        <v>99.990987</v>
      </c>
      <c r="T39" s="88">
        <v>0</v>
      </c>
      <c r="U39" s="176">
        <v>59654110.995968394</v>
      </c>
      <c r="V39" s="178" t="s">
        <v>391</v>
      </c>
      <c r="W39" s="178" t="s">
        <v>391</v>
      </c>
      <c r="X39" s="88" t="s">
        <v>319</v>
      </c>
    </row>
    <row r="40" spans="1:24" ht="14.25">
      <c r="A40" s="88">
        <f t="shared" si="0"/>
        <v>29</v>
      </c>
      <c r="B40" s="88" t="s">
        <v>388</v>
      </c>
      <c r="C40" s="88" t="s">
        <v>389</v>
      </c>
      <c r="D40" s="88" t="s">
        <v>319</v>
      </c>
      <c r="E40" s="88"/>
      <c r="F40" s="88"/>
      <c r="G40" s="88" t="s">
        <v>320</v>
      </c>
      <c r="H40" s="88" t="s">
        <v>321</v>
      </c>
      <c r="I40" s="88" t="s">
        <v>322</v>
      </c>
      <c r="J40" s="88" t="s">
        <v>114</v>
      </c>
      <c r="K40" s="88" t="s">
        <v>323</v>
      </c>
      <c r="L40" s="175" t="s">
        <v>390</v>
      </c>
      <c r="M40" s="88">
        <v>1</v>
      </c>
      <c r="N40" s="175" t="s">
        <v>390</v>
      </c>
      <c r="O40" s="175" t="s">
        <v>386</v>
      </c>
      <c r="P40" s="175" t="s">
        <v>386</v>
      </c>
      <c r="Q40" s="88">
        <v>16406.366487</v>
      </c>
      <c r="R40" s="88">
        <v>10000</v>
      </c>
      <c r="S40" s="177">
        <v>99.990987</v>
      </c>
      <c r="T40" s="88">
        <v>0</v>
      </c>
      <c r="U40" s="176">
        <v>164048877.9923553</v>
      </c>
      <c r="V40" s="178" t="s">
        <v>391</v>
      </c>
      <c r="W40" s="178" t="s">
        <v>391</v>
      </c>
      <c r="X40" s="88" t="s">
        <v>319</v>
      </c>
    </row>
    <row r="41" spans="1:24" ht="14.25">
      <c r="A41" s="88">
        <f t="shared" si="0"/>
        <v>30</v>
      </c>
      <c r="B41" s="88" t="s">
        <v>388</v>
      </c>
      <c r="C41" s="88" t="s">
        <v>389</v>
      </c>
      <c r="D41" s="88" t="s">
        <v>319</v>
      </c>
      <c r="E41" s="88"/>
      <c r="F41" s="88"/>
      <c r="G41" s="88" t="s">
        <v>320</v>
      </c>
      <c r="H41" s="88" t="s">
        <v>321</v>
      </c>
      <c r="I41" s="88" t="s">
        <v>322</v>
      </c>
      <c r="J41" s="88" t="s">
        <v>115</v>
      </c>
      <c r="K41" s="88" t="s">
        <v>323</v>
      </c>
      <c r="L41" s="175" t="s">
        <v>390</v>
      </c>
      <c r="M41" s="88">
        <v>1</v>
      </c>
      <c r="N41" s="175" t="s">
        <v>390</v>
      </c>
      <c r="O41" s="175" t="s">
        <v>386</v>
      </c>
      <c r="P41" s="175" t="s">
        <v>386</v>
      </c>
      <c r="Q41" s="88">
        <v>844.649098</v>
      </c>
      <c r="R41" s="88">
        <v>10000</v>
      </c>
      <c r="S41" s="177">
        <v>99.990987</v>
      </c>
      <c r="T41" s="88">
        <v>0</v>
      </c>
      <c r="U41" s="176">
        <v>8445729.707059113</v>
      </c>
      <c r="V41" s="178" t="s">
        <v>391</v>
      </c>
      <c r="W41" s="178" t="s">
        <v>391</v>
      </c>
      <c r="X41" s="88" t="s">
        <v>319</v>
      </c>
    </row>
    <row r="42" spans="1:24" ht="14.25">
      <c r="A42" s="88">
        <f t="shared" si="0"/>
        <v>31</v>
      </c>
      <c r="B42" s="88" t="s">
        <v>392</v>
      </c>
      <c r="C42" s="88" t="s">
        <v>393</v>
      </c>
      <c r="D42" s="88" t="s">
        <v>319</v>
      </c>
      <c r="E42" s="88"/>
      <c r="F42" s="88"/>
      <c r="G42" s="88" t="s">
        <v>320</v>
      </c>
      <c r="H42" s="88" t="s">
        <v>321</v>
      </c>
      <c r="I42" s="88" t="s">
        <v>322</v>
      </c>
      <c r="J42" s="88" t="s">
        <v>110</v>
      </c>
      <c r="K42" s="88" t="s">
        <v>323</v>
      </c>
      <c r="L42" s="175" t="s">
        <v>394</v>
      </c>
      <c r="M42" s="88">
        <v>1</v>
      </c>
      <c r="N42" s="175" t="s">
        <v>394</v>
      </c>
      <c r="O42" s="175" t="s">
        <v>390</v>
      </c>
      <c r="P42" s="175" t="s">
        <v>390</v>
      </c>
      <c r="Q42" s="88">
        <v>20835.270866</v>
      </c>
      <c r="R42" s="88">
        <v>10000</v>
      </c>
      <c r="S42" s="177">
        <v>99.99096</v>
      </c>
      <c r="T42" s="88">
        <v>0</v>
      </c>
      <c r="U42" s="176">
        <v>208333872.99174955</v>
      </c>
      <c r="V42" s="178" t="s">
        <v>387</v>
      </c>
      <c r="W42" s="178" t="s">
        <v>387</v>
      </c>
      <c r="X42" s="88" t="s">
        <v>319</v>
      </c>
    </row>
    <row r="43" spans="1:24" ht="14.25">
      <c r="A43" s="88">
        <f t="shared" si="0"/>
        <v>32</v>
      </c>
      <c r="B43" s="88" t="s">
        <v>392</v>
      </c>
      <c r="C43" s="88" t="s">
        <v>393</v>
      </c>
      <c r="D43" s="88" t="s">
        <v>319</v>
      </c>
      <c r="E43" s="88"/>
      <c r="F43" s="88"/>
      <c r="G43" s="88" t="s">
        <v>320</v>
      </c>
      <c r="H43" s="88" t="s">
        <v>321</v>
      </c>
      <c r="I43" s="88" t="s">
        <v>322</v>
      </c>
      <c r="J43" s="88" t="s">
        <v>111</v>
      </c>
      <c r="K43" s="88" t="s">
        <v>323</v>
      </c>
      <c r="L43" s="175" t="s">
        <v>394</v>
      </c>
      <c r="M43" s="88">
        <v>1</v>
      </c>
      <c r="N43" s="175" t="s">
        <v>394</v>
      </c>
      <c r="O43" s="175" t="s">
        <v>390</v>
      </c>
      <c r="P43" s="175" t="s">
        <v>390</v>
      </c>
      <c r="Q43" s="88">
        <v>26109.179942</v>
      </c>
      <c r="R43" s="88">
        <v>10000</v>
      </c>
      <c r="S43" s="177">
        <v>99.99096</v>
      </c>
      <c r="T43" s="88">
        <v>0</v>
      </c>
      <c r="U43" s="176">
        <v>261068195.99027538</v>
      </c>
      <c r="V43" s="178" t="s">
        <v>387</v>
      </c>
      <c r="W43" s="178" t="s">
        <v>387</v>
      </c>
      <c r="X43" s="88" t="s">
        <v>319</v>
      </c>
    </row>
    <row r="44" spans="1:24" ht="14.25">
      <c r="A44" s="88">
        <f t="shared" si="0"/>
        <v>33</v>
      </c>
      <c r="B44" s="88" t="s">
        <v>392</v>
      </c>
      <c r="C44" s="88" t="s">
        <v>393</v>
      </c>
      <c r="D44" s="88" t="s">
        <v>319</v>
      </c>
      <c r="E44" s="88"/>
      <c r="F44" s="88"/>
      <c r="G44" s="88" t="s">
        <v>320</v>
      </c>
      <c r="H44" s="88" t="s">
        <v>321</v>
      </c>
      <c r="I44" s="88" t="s">
        <v>322</v>
      </c>
      <c r="J44" s="88" t="s">
        <v>112</v>
      </c>
      <c r="K44" s="88" t="s">
        <v>323</v>
      </c>
      <c r="L44" s="175" t="s">
        <v>394</v>
      </c>
      <c r="M44" s="88">
        <v>1</v>
      </c>
      <c r="N44" s="175" t="s">
        <v>394</v>
      </c>
      <c r="O44" s="175" t="s">
        <v>390</v>
      </c>
      <c r="P44" s="175" t="s">
        <v>390</v>
      </c>
      <c r="Q44" s="88">
        <v>27838.584685</v>
      </c>
      <c r="R44" s="88">
        <v>10000</v>
      </c>
      <c r="S44" s="177">
        <v>99.99096</v>
      </c>
      <c r="T44" s="88">
        <v>0</v>
      </c>
      <c r="U44" s="176">
        <v>278360679.98996437</v>
      </c>
      <c r="V44" s="178" t="s">
        <v>387</v>
      </c>
      <c r="W44" s="178" t="s">
        <v>387</v>
      </c>
      <c r="X44" s="88" t="s">
        <v>319</v>
      </c>
    </row>
    <row r="45" spans="1:24" ht="14.25">
      <c r="A45" s="88">
        <f t="shared" si="0"/>
        <v>34</v>
      </c>
      <c r="B45" s="88" t="s">
        <v>392</v>
      </c>
      <c r="C45" s="88" t="s">
        <v>393</v>
      </c>
      <c r="D45" s="88" t="s">
        <v>319</v>
      </c>
      <c r="E45" s="88"/>
      <c r="F45" s="88"/>
      <c r="G45" s="88" t="s">
        <v>320</v>
      </c>
      <c r="H45" s="88" t="s">
        <v>321</v>
      </c>
      <c r="I45" s="88" t="s">
        <v>322</v>
      </c>
      <c r="J45" s="88" t="s">
        <v>113</v>
      </c>
      <c r="K45" s="88" t="s">
        <v>323</v>
      </c>
      <c r="L45" s="175" t="s">
        <v>394</v>
      </c>
      <c r="M45" s="88">
        <v>1</v>
      </c>
      <c r="N45" s="175" t="s">
        <v>394</v>
      </c>
      <c r="O45" s="175" t="s">
        <v>390</v>
      </c>
      <c r="P45" s="175" t="s">
        <v>390</v>
      </c>
      <c r="Q45" s="88">
        <v>5965.948838</v>
      </c>
      <c r="R45" s="88">
        <v>10000</v>
      </c>
      <c r="S45" s="177">
        <v>99.99096</v>
      </c>
      <c r="T45" s="88">
        <v>0</v>
      </c>
      <c r="U45" s="176">
        <v>59654094.99520388</v>
      </c>
      <c r="V45" s="178" t="s">
        <v>387</v>
      </c>
      <c r="W45" s="178" t="s">
        <v>387</v>
      </c>
      <c r="X45" s="88" t="s">
        <v>319</v>
      </c>
    </row>
    <row r="46" spans="1:24" ht="14.25">
      <c r="A46" s="88">
        <f t="shared" si="0"/>
        <v>35</v>
      </c>
      <c r="B46" s="88" t="s">
        <v>392</v>
      </c>
      <c r="C46" s="88" t="s">
        <v>393</v>
      </c>
      <c r="D46" s="88" t="s">
        <v>319</v>
      </c>
      <c r="E46" s="88"/>
      <c r="F46" s="88"/>
      <c r="G46" s="88" t="s">
        <v>320</v>
      </c>
      <c r="H46" s="88" t="s">
        <v>321</v>
      </c>
      <c r="I46" s="88" t="s">
        <v>322</v>
      </c>
      <c r="J46" s="88" t="s">
        <v>114</v>
      </c>
      <c r="K46" s="88" t="s">
        <v>323</v>
      </c>
      <c r="L46" s="175" t="s">
        <v>394</v>
      </c>
      <c r="M46" s="88">
        <v>1</v>
      </c>
      <c r="N46" s="175" t="s">
        <v>394</v>
      </c>
      <c r="O46" s="175" t="s">
        <v>390</v>
      </c>
      <c r="P46" s="175" t="s">
        <v>390</v>
      </c>
      <c r="Q46" s="88">
        <v>16406.366481</v>
      </c>
      <c r="R46" s="88">
        <v>10000</v>
      </c>
      <c r="S46" s="177">
        <v>99.99096</v>
      </c>
      <c r="T46" s="88">
        <v>0</v>
      </c>
      <c r="U46" s="176">
        <v>164048832.9953229</v>
      </c>
      <c r="V46" s="178" t="s">
        <v>387</v>
      </c>
      <c r="W46" s="178" t="s">
        <v>387</v>
      </c>
      <c r="X46" s="88" t="s">
        <v>319</v>
      </c>
    </row>
    <row r="47" spans="1:24" ht="14.25">
      <c r="A47" s="88">
        <f t="shared" si="0"/>
        <v>36</v>
      </c>
      <c r="B47" s="88" t="s">
        <v>392</v>
      </c>
      <c r="C47" s="88" t="s">
        <v>393</v>
      </c>
      <c r="D47" s="88" t="s">
        <v>319</v>
      </c>
      <c r="E47" s="88"/>
      <c r="F47" s="88"/>
      <c r="G47" s="88" t="s">
        <v>320</v>
      </c>
      <c r="H47" s="88" t="s">
        <v>321</v>
      </c>
      <c r="I47" s="88" t="s">
        <v>322</v>
      </c>
      <c r="J47" s="88" t="s">
        <v>115</v>
      </c>
      <c r="K47" s="88" t="s">
        <v>323</v>
      </c>
      <c r="L47" s="175" t="s">
        <v>394</v>
      </c>
      <c r="M47" s="88">
        <v>1</v>
      </c>
      <c r="N47" s="175" t="s">
        <v>394</v>
      </c>
      <c r="O47" s="175" t="s">
        <v>390</v>
      </c>
      <c r="P47" s="175" t="s">
        <v>390</v>
      </c>
      <c r="Q47" s="88">
        <v>844.649185</v>
      </c>
      <c r="R47" s="88">
        <v>10000</v>
      </c>
      <c r="S47" s="177">
        <v>99.99096</v>
      </c>
      <c r="T47" s="88">
        <v>0</v>
      </c>
      <c r="U47" s="176">
        <v>8445728.263486583</v>
      </c>
      <c r="V47" s="178" t="s">
        <v>387</v>
      </c>
      <c r="W47" s="178" t="s">
        <v>387</v>
      </c>
      <c r="X47" s="88" t="s">
        <v>319</v>
      </c>
    </row>
    <row r="48" spans="1:24" ht="14.25">
      <c r="A48" s="88">
        <f t="shared" si="0"/>
        <v>37</v>
      </c>
      <c r="B48" s="88" t="s">
        <v>395</v>
      </c>
      <c r="C48" s="88" t="s">
        <v>396</v>
      </c>
      <c r="D48" s="88" t="s">
        <v>319</v>
      </c>
      <c r="E48" s="88"/>
      <c r="F48" s="88"/>
      <c r="G48" s="88" t="s">
        <v>320</v>
      </c>
      <c r="H48" s="88" t="s">
        <v>321</v>
      </c>
      <c r="I48" s="88" t="s">
        <v>322</v>
      </c>
      <c r="J48" s="88" t="s">
        <v>110</v>
      </c>
      <c r="K48" s="88" t="s">
        <v>323</v>
      </c>
      <c r="L48" s="175" t="s">
        <v>397</v>
      </c>
      <c r="M48" s="88">
        <v>3</v>
      </c>
      <c r="N48" s="175" t="s">
        <v>397</v>
      </c>
      <c r="O48" s="175" t="s">
        <v>394</v>
      </c>
      <c r="P48" s="175" t="s">
        <v>394</v>
      </c>
      <c r="Q48" s="88">
        <v>20835.270878</v>
      </c>
      <c r="R48" s="88">
        <v>10000</v>
      </c>
      <c r="S48" s="177">
        <v>99.972884</v>
      </c>
      <c r="T48" s="88">
        <v>0</v>
      </c>
      <c r="U48" s="176">
        <v>208296212.0053341</v>
      </c>
      <c r="V48" s="178" t="s">
        <v>387</v>
      </c>
      <c r="W48" s="178" t="s">
        <v>387</v>
      </c>
      <c r="X48" s="88" t="s">
        <v>319</v>
      </c>
    </row>
    <row r="49" spans="1:24" ht="14.25">
      <c r="A49" s="88">
        <f t="shared" si="0"/>
        <v>38</v>
      </c>
      <c r="B49" s="88" t="s">
        <v>395</v>
      </c>
      <c r="C49" s="88" t="s">
        <v>396</v>
      </c>
      <c r="D49" s="88" t="s">
        <v>319</v>
      </c>
      <c r="E49" s="88"/>
      <c r="F49" s="88"/>
      <c r="G49" s="88" t="s">
        <v>320</v>
      </c>
      <c r="H49" s="88" t="s">
        <v>321</v>
      </c>
      <c r="I49" s="88" t="s">
        <v>322</v>
      </c>
      <c r="J49" s="88" t="s">
        <v>111</v>
      </c>
      <c r="K49" s="88" t="s">
        <v>323</v>
      </c>
      <c r="L49" s="175" t="s">
        <v>397</v>
      </c>
      <c r="M49" s="88">
        <v>3</v>
      </c>
      <c r="N49" s="175" t="s">
        <v>397</v>
      </c>
      <c r="O49" s="175" t="s">
        <v>394</v>
      </c>
      <c r="P49" s="175" t="s">
        <v>394</v>
      </c>
      <c r="Q49" s="88">
        <v>26109.180047</v>
      </c>
      <c r="R49" s="88">
        <v>10000</v>
      </c>
      <c r="S49" s="177">
        <v>99.972884</v>
      </c>
      <c r="T49" s="88">
        <v>0</v>
      </c>
      <c r="U49" s="176">
        <v>261021003.0001488</v>
      </c>
      <c r="V49" s="178" t="s">
        <v>387</v>
      </c>
      <c r="W49" s="178" t="s">
        <v>387</v>
      </c>
      <c r="X49" s="88" t="s">
        <v>319</v>
      </c>
    </row>
    <row r="50" spans="1:24" ht="14.25">
      <c r="A50" s="88">
        <f t="shared" si="0"/>
        <v>39</v>
      </c>
      <c r="B50" s="88" t="s">
        <v>395</v>
      </c>
      <c r="C50" s="88" t="s">
        <v>396</v>
      </c>
      <c r="D50" s="88" t="s">
        <v>319</v>
      </c>
      <c r="E50" s="88"/>
      <c r="F50" s="88"/>
      <c r="G50" s="88" t="s">
        <v>320</v>
      </c>
      <c r="H50" s="88" t="s">
        <v>321</v>
      </c>
      <c r="I50" s="88" t="s">
        <v>322</v>
      </c>
      <c r="J50" s="88" t="s">
        <v>112</v>
      </c>
      <c r="K50" s="88" t="s">
        <v>323</v>
      </c>
      <c r="L50" s="175" t="s">
        <v>397</v>
      </c>
      <c r="M50" s="88">
        <v>3</v>
      </c>
      <c r="N50" s="175" t="s">
        <v>397</v>
      </c>
      <c r="O50" s="175" t="s">
        <v>394</v>
      </c>
      <c r="P50" s="175" t="s">
        <v>394</v>
      </c>
      <c r="Q50" s="88">
        <v>27838.584591</v>
      </c>
      <c r="R50" s="88">
        <v>10000</v>
      </c>
      <c r="S50" s="177">
        <v>99.972884</v>
      </c>
      <c r="T50" s="88">
        <v>0</v>
      </c>
      <c r="U50" s="176">
        <v>278310358.99889314</v>
      </c>
      <c r="V50" s="178" t="s">
        <v>387</v>
      </c>
      <c r="W50" s="178" t="s">
        <v>387</v>
      </c>
      <c r="X50" s="88" t="s">
        <v>319</v>
      </c>
    </row>
    <row r="51" spans="1:24" ht="14.25">
      <c r="A51" s="88">
        <f t="shared" si="0"/>
        <v>40</v>
      </c>
      <c r="B51" s="88" t="s">
        <v>395</v>
      </c>
      <c r="C51" s="88" t="s">
        <v>396</v>
      </c>
      <c r="D51" s="88" t="s">
        <v>319</v>
      </c>
      <c r="E51" s="88"/>
      <c r="F51" s="88"/>
      <c r="G51" s="88" t="s">
        <v>320</v>
      </c>
      <c r="H51" s="88" t="s">
        <v>321</v>
      </c>
      <c r="I51" s="88" t="s">
        <v>322</v>
      </c>
      <c r="J51" s="88" t="s">
        <v>113</v>
      </c>
      <c r="K51" s="88" t="s">
        <v>323</v>
      </c>
      <c r="L51" s="175" t="s">
        <v>397</v>
      </c>
      <c r="M51" s="88">
        <v>3</v>
      </c>
      <c r="N51" s="175" t="s">
        <v>397</v>
      </c>
      <c r="O51" s="175" t="s">
        <v>394</v>
      </c>
      <c r="P51" s="175" t="s">
        <v>394</v>
      </c>
      <c r="Q51" s="88">
        <v>5965.948822</v>
      </c>
      <c r="R51" s="88">
        <v>10000</v>
      </c>
      <c r="S51" s="177">
        <v>99.972884</v>
      </c>
      <c r="T51" s="88">
        <v>0</v>
      </c>
      <c r="U51" s="176">
        <v>59643310.99493591</v>
      </c>
      <c r="V51" s="178" t="s">
        <v>387</v>
      </c>
      <c r="W51" s="178" t="s">
        <v>387</v>
      </c>
      <c r="X51" s="88" t="s">
        <v>319</v>
      </c>
    </row>
    <row r="52" spans="1:24" ht="14.25">
      <c r="A52" s="88">
        <f t="shared" si="0"/>
        <v>41</v>
      </c>
      <c r="B52" s="88" t="s">
        <v>395</v>
      </c>
      <c r="C52" s="88" t="s">
        <v>396</v>
      </c>
      <c r="D52" s="88" t="s">
        <v>319</v>
      </c>
      <c r="E52" s="88"/>
      <c r="F52" s="88"/>
      <c r="G52" s="88" t="s">
        <v>320</v>
      </c>
      <c r="H52" s="88" t="s">
        <v>321</v>
      </c>
      <c r="I52" s="88" t="s">
        <v>322</v>
      </c>
      <c r="J52" s="88" t="s">
        <v>114</v>
      </c>
      <c r="K52" s="88" t="s">
        <v>323</v>
      </c>
      <c r="L52" s="175" t="s">
        <v>397</v>
      </c>
      <c r="M52" s="88">
        <v>3</v>
      </c>
      <c r="N52" s="175" t="s">
        <v>397</v>
      </c>
      <c r="O52" s="175" t="s">
        <v>394</v>
      </c>
      <c r="P52" s="175" t="s">
        <v>394</v>
      </c>
      <c r="Q52" s="88">
        <v>16406.366439</v>
      </c>
      <c r="R52" s="88">
        <v>10000</v>
      </c>
      <c r="S52" s="177">
        <v>99.972884</v>
      </c>
      <c r="T52" s="88">
        <v>0</v>
      </c>
      <c r="U52" s="176">
        <v>164019177.00160858</v>
      </c>
      <c r="V52" s="178" t="s">
        <v>387</v>
      </c>
      <c r="W52" s="178" t="s">
        <v>387</v>
      </c>
      <c r="X52" s="88" t="s">
        <v>319</v>
      </c>
    </row>
    <row r="53" spans="1:24" ht="14.25">
      <c r="A53" s="88">
        <f t="shared" si="0"/>
        <v>42</v>
      </c>
      <c r="B53" s="88" t="s">
        <v>395</v>
      </c>
      <c r="C53" s="88" t="s">
        <v>396</v>
      </c>
      <c r="D53" s="88" t="s">
        <v>319</v>
      </c>
      <c r="E53" s="88"/>
      <c r="F53" s="88"/>
      <c r="G53" s="88" t="s">
        <v>320</v>
      </c>
      <c r="H53" s="88" t="s">
        <v>321</v>
      </c>
      <c r="I53" s="88" t="s">
        <v>322</v>
      </c>
      <c r="J53" s="88" t="s">
        <v>115</v>
      </c>
      <c r="K53" s="88" t="s">
        <v>323</v>
      </c>
      <c r="L53" s="175" t="s">
        <v>397</v>
      </c>
      <c r="M53" s="88">
        <v>3</v>
      </c>
      <c r="N53" s="175" t="s">
        <v>397</v>
      </c>
      <c r="O53" s="175" t="s">
        <v>394</v>
      </c>
      <c r="P53" s="175" t="s">
        <v>394</v>
      </c>
      <c r="Q53" s="88">
        <v>844.64922</v>
      </c>
      <c r="R53" s="88">
        <v>10000</v>
      </c>
      <c r="S53" s="177">
        <v>99.972884</v>
      </c>
      <c r="T53" s="88">
        <v>0</v>
      </c>
      <c r="U53" s="176">
        <v>8444201.855087593</v>
      </c>
      <c r="V53" s="178" t="s">
        <v>387</v>
      </c>
      <c r="W53" s="178" t="s">
        <v>387</v>
      </c>
      <c r="X53" s="88" t="s">
        <v>319</v>
      </c>
    </row>
    <row r="54" spans="1:24" ht="14.25">
      <c r="A54" s="88">
        <f t="shared" si="0"/>
        <v>43</v>
      </c>
      <c r="B54" s="88" t="s">
        <v>398</v>
      </c>
      <c r="C54" s="88" t="s">
        <v>399</v>
      </c>
      <c r="D54" s="88" t="s">
        <v>319</v>
      </c>
      <c r="E54" s="88"/>
      <c r="F54" s="88"/>
      <c r="G54" s="88" t="s">
        <v>320</v>
      </c>
      <c r="H54" s="88" t="s">
        <v>321</v>
      </c>
      <c r="I54" s="88" t="s">
        <v>322</v>
      </c>
      <c r="J54" s="88" t="s">
        <v>110</v>
      </c>
      <c r="K54" s="88" t="s">
        <v>323</v>
      </c>
      <c r="L54" s="175" t="s">
        <v>400</v>
      </c>
      <c r="M54" s="88">
        <v>1</v>
      </c>
      <c r="N54" s="175" t="s">
        <v>400</v>
      </c>
      <c r="O54" s="175" t="s">
        <v>397</v>
      </c>
      <c r="P54" s="175" t="s">
        <v>397</v>
      </c>
      <c r="Q54" s="88">
        <v>20835.270922</v>
      </c>
      <c r="R54" s="88">
        <v>10000</v>
      </c>
      <c r="S54" s="177">
        <v>99.991124</v>
      </c>
      <c r="T54" s="88">
        <v>0</v>
      </c>
      <c r="U54" s="176">
        <v>208334216.0002118</v>
      </c>
      <c r="V54" s="178" t="s">
        <v>401</v>
      </c>
      <c r="W54" s="178" t="s">
        <v>401</v>
      </c>
      <c r="X54" s="88" t="s">
        <v>319</v>
      </c>
    </row>
    <row r="55" spans="1:24" ht="14.25">
      <c r="A55" s="88">
        <f t="shared" si="0"/>
        <v>44</v>
      </c>
      <c r="B55" s="88" t="s">
        <v>398</v>
      </c>
      <c r="C55" s="88" t="s">
        <v>399</v>
      </c>
      <c r="D55" s="88" t="s">
        <v>319</v>
      </c>
      <c r="E55" s="88"/>
      <c r="F55" s="88"/>
      <c r="G55" s="88" t="s">
        <v>320</v>
      </c>
      <c r="H55" s="88" t="s">
        <v>321</v>
      </c>
      <c r="I55" s="88" t="s">
        <v>322</v>
      </c>
      <c r="J55" s="88" t="s">
        <v>111</v>
      </c>
      <c r="K55" s="88" t="s">
        <v>323</v>
      </c>
      <c r="L55" s="175" t="s">
        <v>400</v>
      </c>
      <c r="M55" s="88">
        <v>1</v>
      </c>
      <c r="N55" s="175" t="s">
        <v>400</v>
      </c>
      <c r="O55" s="175" t="s">
        <v>397</v>
      </c>
      <c r="P55" s="175" t="s">
        <v>397</v>
      </c>
      <c r="Q55" s="88">
        <v>26109.180031</v>
      </c>
      <c r="R55" s="88">
        <v>10000</v>
      </c>
      <c r="S55" s="177">
        <v>99.991124</v>
      </c>
      <c r="T55" s="88">
        <v>0</v>
      </c>
      <c r="U55" s="176">
        <v>261068626.01067793</v>
      </c>
      <c r="V55" s="178" t="s">
        <v>401</v>
      </c>
      <c r="W55" s="178" t="s">
        <v>401</v>
      </c>
      <c r="X55" s="88" t="s">
        <v>319</v>
      </c>
    </row>
    <row r="56" spans="1:24" ht="14.25">
      <c r="A56" s="88">
        <f t="shared" si="0"/>
        <v>45</v>
      </c>
      <c r="B56" s="88" t="s">
        <v>398</v>
      </c>
      <c r="C56" s="88" t="s">
        <v>399</v>
      </c>
      <c r="D56" s="88" t="s">
        <v>319</v>
      </c>
      <c r="E56" s="88"/>
      <c r="F56" s="88"/>
      <c r="G56" s="88" t="s">
        <v>320</v>
      </c>
      <c r="H56" s="88" t="s">
        <v>321</v>
      </c>
      <c r="I56" s="88" t="s">
        <v>322</v>
      </c>
      <c r="J56" s="88" t="s">
        <v>112</v>
      </c>
      <c r="K56" s="88" t="s">
        <v>323</v>
      </c>
      <c r="L56" s="175" t="s">
        <v>400</v>
      </c>
      <c r="M56" s="88">
        <v>1</v>
      </c>
      <c r="N56" s="175" t="s">
        <v>400</v>
      </c>
      <c r="O56" s="175" t="s">
        <v>397</v>
      </c>
      <c r="P56" s="175" t="s">
        <v>397</v>
      </c>
      <c r="Q56" s="88">
        <v>27838.584631</v>
      </c>
      <c r="R56" s="88">
        <v>10000</v>
      </c>
      <c r="S56" s="177">
        <v>99.991124</v>
      </c>
      <c r="T56" s="88">
        <v>0</v>
      </c>
      <c r="U56" s="176">
        <v>278361137.0049902</v>
      </c>
      <c r="V56" s="178" t="s">
        <v>401</v>
      </c>
      <c r="W56" s="178" t="s">
        <v>401</v>
      </c>
      <c r="X56" s="88" t="s">
        <v>319</v>
      </c>
    </row>
    <row r="57" spans="1:24" ht="14.25">
      <c r="A57" s="88">
        <f t="shared" si="0"/>
        <v>46</v>
      </c>
      <c r="B57" s="88" t="s">
        <v>398</v>
      </c>
      <c r="C57" s="88" t="s">
        <v>399</v>
      </c>
      <c r="D57" s="88" t="s">
        <v>319</v>
      </c>
      <c r="E57" s="88"/>
      <c r="F57" s="88"/>
      <c r="G57" s="88" t="s">
        <v>320</v>
      </c>
      <c r="H57" s="88" t="s">
        <v>321</v>
      </c>
      <c r="I57" s="88" t="s">
        <v>322</v>
      </c>
      <c r="J57" s="88" t="s">
        <v>113</v>
      </c>
      <c r="K57" s="88" t="s">
        <v>323</v>
      </c>
      <c r="L57" s="175" t="s">
        <v>400</v>
      </c>
      <c r="M57" s="88">
        <v>1</v>
      </c>
      <c r="N57" s="175" t="s">
        <v>400</v>
      </c>
      <c r="O57" s="175" t="s">
        <v>397</v>
      </c>
      <c r="P57" s="175" t="s">
        <v>397</v>
      </c>
      <c r="Q57" s="88">
        <v>5965.948833</v>
      </c>
      <c r="R57" s="88">
        <v>10000</v>
      </c>
      <c r="S57" s="177">
        <v>99.991124</v>
      </c>
      <c r="T57" s="88">
        <v>0</v>
      </c>
      <c r="U57" s="176">
        <v>59654193.00154342</v>
      </c>
      <c r="V57" s="178" t="s">
        <v>401</v>
      </c>
      <c r="W57" s="178" t="s">
        <v>401</v>
      </c>
      <c r="X57" s="88" t="s">
        <v>319</v>
      </c>
    </row>
    <row r="58" spans="1:24" ht="14.25">
      <c r="A58" s="88">
        <f t="shared" si="0"/>
        <v>47</v>
      </c>
      <c r="B58" s="88" t="s">
        <v>398</v>
      </c>
      <c r="C58" s="88" t="s">
        <v>399</v>
      </c>
      <c r="D58" s="88" t="s">
        <v>319</v>
      </c>
      <c r="E58" s="88"/>
      <c r="F58" s="88"/>
      <c r="G58" s="88" t="s">
        <v>320</v>
      </c>
      <c r="H58" s="88" t="s">
        <v>321</v>
      </c>
      <c r="I58" s="88" t="s">
        <v>322</v>
      </c>
      <c r="J58" s="88" t="s">
        <v>114</v>
      </c>
      <c r="K58" s="88" t="s">
        <v>323</v>
      </c>
      <c r="L58" s="175" t="s">
        <v>400</v>
      </c>
      <c r="M58" s="88">
        <v>1</v>
      </c>
      <c r="N58" s="175" t="s">
        <v>400</v>
      </c>
      <c r="O58" s="175" t="s">
        <v>397</v>
      </c>
      <c r="P58" s="175" t="s">
        <v>397</v>
      </c>
      <c r="Q58" s="88">
        <v>16406.366516</v>
      </c>
      <c r="R58" s="88">
        <v>10000</v>
      </c>
      <c r="S58" s="177">
        <v>99.991124</v>
      </c>
      <c r="T58" s="88">
        <v>0</v>
      </c>
      <c r="U58" s="176">
        <v>164049103.00033134</v>
      </c>
      <c r="V58" s="178" t="s">
        <v>401</v>
      </c>
      <c r="W58" s="178" t="s">
        <v>401</v>
      </c>
      <c r="X58" s="88" t="s">
        <v>319</v>
      </c>
    </row>
    <row r="59" spans="1:24" ht="14.25">
      <c r="A59" s="88">
        <f t="shared" si="0"/>
        <v>48</v>
      </c>
      <c r="B59" s="88" t="s">
        <v>398</v>
      </c>
      <c r="C59" s="88" t="s">
        <v>399</v>
      </c>
      <c r="D59" s="88" t="s">
        <v>319</v>
      </c>
      <c r="E59" s="88"/>
      <c r="F59" s="88"/>
      <c r="G59" s="88" t="s">
        <v>320</v>
      </c>
      <c r="H59" s="88" t="s">
        <v>321</v>
      </c>
      <c r="I59" s="88" t="s">
        <v>322</v>
      </c>
      <c r="J59" s="88" t="s">
        <v>115</v>
      </c>
      <c r="K59" s="88" t="s">
        <v>323</v>
      </c>
      <c r="L59" s="175" t="s">
        <v>400</v>
      </c>
      <c r="M59" s="88">
        <v>1</v>
      </c>
      <c r="N59" s="175" t="s">
        <v>400</v>
      </c>
      <c r="O59" s="175" t="s">
        <v>397</v>
      </c>
      <c r="P59" s="175" t="s">
        <v>397</v>
      </c>
      <c r="Q59" s="88">
        <v>844.649064</v>
      </c>
      <c r="R59" s="88">
        <v>10000</v>
      </c>
      <c r="S59" s="177">
        <v>99.991124</v>
      </c>
      <c r="T59" s="88">
        <v>0</v>
      </c>
      <c r="U59" s="176">
        <v>8445740.936247986</v>
      </c>
      <c r="V59" s="178" t="s">
        <v>401</v>
      </c>
      <c r="W59" s="178" t="s">
        <v>401</v>
      </c>
      <c r="X59" s="88" t="s">
        <v>319</v>
      </c>
    </row>
    <row r="60" spans="1:24" ht="14.25">
      <c r="A60" s="88">
        <f t="shared" si="0"/>
        <v>49</v>
      </c>
      <c r="B60" s="88" t="s">
        <v>402</v>
      </c>
      <c r="C60" s="88" t="s">
        <v>403</v>
      </c>
      <c r="D60" s="88" t="s">
        <v>319</v>
      </c>
      <c r="E60" s="88"/>
      <c r="F60" s="88"/>
      <c r="G60" s="88" t="s">
        <v>320</v>
      </c>
      <c r="H60" s="88" t="s">
        <v>321</v>
      </c>
      <c r="I60" s="88" t="s">
        <v>322</v>
      </c>
      <c r="J60" s="88" t="s">
        <v>110</v>
      </c>
      <c r="K60" s="88" t="s">
        <v>323</v>
      </c>
      <c r="L60" s="175" t="s">
        <v>404</v>
      </c>
      <c r="M60" s="88">
        <v>1</v>
      </c>
      <c r="N60" s="175" t="s">
        <v>404</v>
      </c>
      <c r="O60" s="175" t="s">
        <v>400</v>
      </c>
      <c r="P60" s="175" t="s">
        <v>400</v>
      </c>
      <c r="Q60" s="88">
        <v>20835.270952</v>
      </c>
      <c r="R60" s="88">
        <v>10000</v>
      </c>
      <c r="S60" s="177">
        <v>99.991015</v>
      </c>
      <c r="T60" s="88">
        <v>0</v>
      </c>
      <c r="U60" s="176">
        <v>208333988.00812134</v>
      </c>
      <c r="V60" s="178" t="s">
        <v>380</v>
      </c>
      <c r="W60" s="178" t="s">
        <v>380</v>
      </c>
      <c r="X60" s="88" t="s">
        <v>319</v>
      </c>
    </row>
    <row r="61" spans="1:24" ht="14.25">
      <c r="A61" s="88">
        <f t="shared" si="0"/>
        <v>50</v>
      </c>
      <c r="B61" s="88" t="s">
        <v>402</v>
      </c>
      <c r="C61" s="88" t="s">
        <v>403</v>
      </c>
      <c r="D61" s="88" t="s">
        <v>319</v>
      </c>
      <c r="E61" s="88"/>
      <c r="F61" s="88"/>
      <c r="G61" s="88" t="s">
        <v>320</v>
      </c>
      <c r="H61" s="88" t="s">
        <v>321</v>
      </c>
      <c r="I61" s="88" t="s">
        <v>322</v>
      </c>
      <c r="J61" s="88" t="s">
        <v>111</v>
      </c>
      <c r="K61" s="88" t="s">
        <v>323</v>
      </c>
      <c r="L61" s="175" t="s">
        <v>404</v>
      </c>
      <c r="M61" s="88">
        <v>1</v>
      </c>
      <c r="N61" s="175" t="s">
        <v>404</v>
      </c>
      <c r="O61" s="175" t="s">
        <v>400</v>
      </c>
      <c r="P61" s="175" t="s">
        <v>400</v>
      </c>
      <c r="Q61" s="88">
        <v>26109.180038</v>
      </c>
      <c r="R61" s="88">
        <v>10000</v>
      </c>
      <c r="S61" s="177">
        <v>99.991015</v>
      </c>
      <c r="T61" s="88">
        <v>0</v>
      </c>
      <c r="U61" s="176">
        <v>261068340.00238603</v>
      </c>
      <c r="V61" s="178" t="s">
        <v>380</v>
      </c>
      <c r="W61" s="178" t="s">
        <v>380</v>
      </c>
      <c r="X61" s="88" t="s">
        <v>319</v>
      </c>
    </row>
    <row r="62" spans="1:24" ht="14.25">
      <c r="A62" s="88">
        <f t="shared" si="0"/>
        <v>51</v>
      </c>
      <c r="B62" s="88" t="s">
        <v>402</v>
      </c>
      <c r="C62" s="88" t="s">
        <v>403</v>
      </c>
      <c r="D62" s="88" t="s">
        <v>319</v>
      </c>
      <c r="E62" s="88"/>
      <c r="F62" s="88"/>
      <c r="G62" s="88" t="s">
        <v>320</v>
      </c>
      <c r="H62" s="88" t="s">
        <v>321</v>
      </c>
      <c r="I62" s="88" t="s">
        <v>322</v>
      </c>
      <c r="J62" s="88" t="s">
        <v>112</v>
      </c>
      <c r="K62" s="88" t="s">
        <v>323</v>
      </c>
      <c r="L62" s="175" t="s">
        <v>404</v>
      </c>
      <c r="M62" s="88">
        <v>1</v>
      </c>
      <c r="N62" s="175" t="s">
        <v>404</v>
      </c>
      <c r="O62" s="175" t="s">
        <v>400</v>
      </c>
      <c r="P62" s="175" t="s">
        <v>400</v>
      </c>
      <c r="Q62" s="88">
        <v>27838.584634</v>
      </c>
      <c r="R62" s="88">
        <v>10000</v>
      </c>
      <c r="S62" s="177">
        <v>99.991015</v>
      </c>
      <c r="T62" s="88">
        <v>0</v>
      </c>
      <c r="U62" s="176">
        <v>278360832.0076157</v>
      </c>
      <c r="V62" s="178" t="s">
        <v>380</v>
      </c>
      <c r="W62" s="178" t="s">
        <v>380</v>
      </c>
      <c r="X62" s="88" t="s">
        <v>319</v>
      </c>
    </row>
    <row r="63" spans="1:24" ht="14.25">
      <c r="A63" s="88">
        <f t="shared" si="0"/>
        <v>52</v>
      </c>
      <c r="B63" s="88" t="s">
        <v>402</v>
      </c>
      <c r="C63" s="88" t="s">
        <v>403</v>
      </c>
      <c r="D63" s="88" t="s">
        <v>319</v>
      </c>
      <c r="E63" s="88"/>
      <c r="F63" s="88"/>
      <c r="G63" s="88" t="s">
        <v>320</v>
      </c>
      <c r="H63" s="88" t="s">
        <v>321</v>
      </c>
      <c r="I63" s="88" t="s">
        <v>322</v>
      </c>
      <c r="J63" s="88" t="s">
        <v>113</v>
      </c>
      <c r="K63" s="88" t="s">
        <v>323</v>
      </c>
      <c r="L63" s="175" t="s">
        <v>404</v>
      </c>
      <c r="M63" s="88">
        <v>1</v>
      </c>
      <c r="N63" s="175" t="s">
        <v>404</v>
      </c>
      <c r="O63" s="175" t="s">
        <v>400</v>
      </c>
      <c r="P63" s="175" t="s">
        <v>400</v>
      </c>
      <c r="Q63" s="88">
        <v>5965.948869</v>
      </c>
      <c r="R63" s="88">
        <v>10000</v>
      </c>
      <c r="S63" s="177">
        <v>99.991015</v>
      </c>
      <c r="T63" s="88">
        <v>0</v>
      </c>
      <c r="U63" s="176">
        <v>59654127.99260971</v>
      </c>
      <c r="V63" s="178" t="s">
        <v>380</v>
      </c>
      <c r="W63" s="178" t="s">
        <v>380</v>
      </c>
      <c r="X63" s="88" t="s">
        <v>319</v>
      </c>
    </row>
    <row r="64" spans="1:24" ht="14.25">
      <c r="A64" s="88">
        <f t="shared" si="0"/>
        <v>53</v>
      </c>
      <c r="B64" s="88" t="s">
        <v>402</v>
      </c>
      <c r="C64" s="88" t="s">
        <v>403</v>
      </c>
      <c r="D64" s="88" t="s">
        <v>319</v>
      </c>
      <c r="E64" s="88"/>
      <c r="F64" s="88"/>
      <c r="G64" s="88" t="s">
        <v>320</v>
      </c>
      <c r="H64" s="88" t="s">
        <v>321</v>
      </c>
      <c r="I64" s="88" t="s">
        <v>322</v>
      </c>
      <c r="J64" s="88" t="s">
        <v>114</v>
      </c>
      <c r="K64" s="88" t="s">
        <v>323</v>
      </c>
      <c r="L64" s="175" t="s">
        <v>404</v>
      </c>
      <c r="M64" s="88">
        <v>1</v>
      </c>
      <c r="N64" s="175" t="s">
        <v>404</v>
      </c>
      <c r="O64" s="175" t="s">
        <v>400</v>
      </c>
      <c r="P64" s="175" t="s">
        <v>400</v>
      </c>
      <c r="Q64" s="88">
        <v>16406.366493</v>
      </c>
      <c r="R64" s="88">
        <v>10000</v>
      </c>
      <c r="S64" s="177">
        <v>99.991015</v>
      </c>
      <c r="T64" s="88">
        <v>0</v>
      </c>
      <c r="U64" s="176">
        <v>164048923.00579408</v>
      </c>
      <c r="V64" s="178" t="s">
        <v>380</v>
      </c>
      <c r="W64" s="178" t="s">
        <v>380</v>
      </c>
      <c r="X64" s="88" t="s">
        <v>319</v>
      </c>
    </row>
    <row r="65" spans="1:24" ht="14.25">
      <c r="A65" s="88">
        <f t="shared" si="0"/>
        <v>54</v>
      </c>
      <c r="B65" s="88" t="s">
        <v>402</v>
      </c>
      <c r="C65" s="88" t="s">
        <v>403</v>
      </c>
      <c r="D65" s="88" t="s">
        <v>319</v>
      </c>
      <c r="E65" s="88"/>
      <c r="F65" s="88"/>
      <c r="G65" s="88" t="s">
        <v>320</v>
      </c>
      <c r="H65" s="88" t="s">
        <v>321</v>
      </c>
      <c r="I65" s="88" t="s">
        <v>322</v>
      </c>
      <c r="J65" s="88" t="s">
        <v>115</v>
      </c>
      <c r="K65" s="88" t="s">
        <v>323</v>
      </c>
      <c r="L65" s="175" t="s">
        <v>404</v>
      </c>
      <c r="M65" s="88">
        <v>1</v>
      </c>
      <c r="N65" s="175" t="s">
        <v>404</v>
      </c>
      <c r="O65" s="175" t="s">
        <v>400</v>
      </c>
      <c r="P65" s="175" t="s">
        <v>400</v>
      </c>
      <c r="Q65" s="88">
        <v>844.649011</v>
      </c>
      <c r="R65" s="88">
        <v>10000</v>
      </c>
      <c r="S65" s="177">
        <v>99.991015</v>
      </c>
      <c r="T65" s="88">
        <v>0</v>
      </c>
      <c r="U65" s="176">
        <v>8445731.151475815</v>
      </c>
      <c r="V65" s="178" t="s">
        <v>380</v>
      </c>
      <c r="W65" s="178" t="s">
        <v>380</v>
      </c>
      <c r="X65" s="88" t="s">
        <v>319</v>
      </c>
    </row>
    <row r="66" spans="1:24" ht="14.25">
      <c r="A66" s="88">
        <f t="shared" si="0"/>
        <v>55</v>
      </c>
      <c r="B66" s="88" t="s">
        <v>405</v>
      </c>
      <c r="C66" s="88" t="s">
        <v>406</v>
      </c>
      <c r="D66" s="88" t="s">
        <v>319</v>
      </c>
      <c r="E66" s="88"/>
      <c r="F66" s="88"/>
      <c r="G66" s="88" t="s">
        <v>320</v>
      </c>
      <c r="H66" s="88" t="s">
        <v>321</v>
      </c>
      <c r="I66" s="88" t="s">
        <v>322</v>
      </c>
      <c r="J66" s="88" t="s">
        <v>110</v>
      </c>
      <c r="K66" s="88" t="s">
        <v>323</v>
      </c>
      <c r="L66" s="175" t="s">
        <v>407</v>
      </c>
      <c r="M66" s="88">
        <v>1</v>
      </c>
      <c r="N66" s="175" t="s">
        <v>407</v>
      </c>
      <c r="O66" s="175" t="s">
        <v>404</v>
      </c>
      <c r="P66" s="175" t="s">
        <v>404</v>
      </c>
      <c r="Q66" s="88">
        <v>20835.270888</v>
      </c>
      <c r="R66" s="88">
        <v>10000</v>
      </c>
      <c r="S66" s="177">
        <v>99.990878</v>
      </c>
      <c r="T66" s="88">
        <v>0</v>
      </c>
      <c r="U66" s="176">
        <v>208333701.98747352</v>
      </c>
      <c r="V66" s="178" t="s">
        <v>408</v>
      </c>
      <c r="W66" s="178" t="s">
        <v>408</v>
      </c>
      <c r="X66" s="88" t="s">
        <v>319</v>
      </c>
    </row>
    <row r="67" spans="1:24" ht="14.25">
      <c r="A67" s="88">
        <f t="shared" si="0"/>
        <v>56</v>
      </c>
      <c r="B67" s="88" t="s">
        <v>405</v>
      </c>
      <c r="C67" s="88" t="s">
        <v>406</v>
      </c>
      <c r="D67" s="88" t="s">
        <v>319</v>
      </c>
      <c r="E67" s="88"/>
      <c r="F67" s="88"/>
      <c r="G67" s="88" t="s">
        <v>320</v>
      </c>
      <c r="H67" s="88" t="s">
        <v>321</v>
      </c>
      <c r="I67" s="88" t="s">
        <v>322</v>
      </c>
      <c r="J67" s="88" t="s">
        <v>111</v>
      </c>
      <c r="K67" s="88" t="s">
        <v>323</v>
      </c>
      <c r="L67" s="175" t="s">
        <v>407</v>
      </c>
      <c r="M67" s="88">
        <v>1</v>
      </c>
      <c r="N67" s="175" t="s">
        <v>407</v>
      </c>
      <c r="O67" s="175" t="s">
        <v>404</v>
      </c>
      <c r="P67" s="175" t="s">
        <v>404</v>
      </c>
      <c r="Q67" s="88">
        <v>26109.179998</v>
      </c>
      <c r="R67" s="88">
        <v>10000</v>
      </c>
      <c r="S67" s="177">
        <v>99.990878</v>
      </c>
      <c r="T67" s="88">
        <v>0</v>
      </c>
      <c r="U67" s="176">
        <v>261067981.98498353</v>
      </c>
      <c r="V67" s="178" t="s">
        <v>408</v>
      </c>
      <c r="W67" s="178" t="s">
        <v>408</v>
      </c>
      <c r="X67" s="88" t="s">
        <v>319</v>
      </c>
    </row>
    <row r="68" spans="1:24" ht="14.25">
      <c r="A68" s="88">
        <f t="shared" si="0"/>
        <v>57</v>
      </c>
      <c r="B68" s="88" t="s">
        <v>405</v>
      </c>
      <c r="C68" s="88" t="s">
        <v>406</v>
      </c>
      <c r="D68" s="88" t="s">
        <v>319</v>
      </c>
      <c r="E68" s="88"/>
      <c r="F68" s="88"/>
      <c r="G68" s="88" t="s">
        <v>320</v>
      </c>
      <c r="H68" s="88" t="s">
        <v>321</v>
      </c>
      <c r="I68" s="88" t="s">
        <v>322</v>
      </c>
      <c r="J68" s="88" t="s">
        <v>112</v>
      </c>
      <c r="K68" s="88" t="s">
        <v>323</v>
      </c>
      <c r="L68" s="175" t="s">
        <v>407</v>
      </c>
      <c r="M68" s="88">
        <v>1</v>
      </c>
      <c r="N68" s="175" t="s">
        <v>407</v>
      </c>
      <c r="O68" s="175" t="s">
        <v>404</v>
      </c>
      <c r="P68" s="175" t="s">
        <v>404</v>
      </c>
      <c r="Q68" s="88">
        <v>27838.584662</v>
      </c>
      <c r="R68" s="88">
        <v>10000</v>
      </c>
      <c r="S68" s="177">
        <v>99.990878</v>
      </c>
      <c r="T68" s="88">
        <v>0</v>
      </c>
      <c r="U68" s="176">
        <v>278360450.98249644</v>
      </c>
      <c r="V68" s="178" t="s">
        <v>408</v>
      </c>
      <c r="W68" s="178" t="s">
        <v>408</v>
      </c>
      <c r="X68" s="88" t="s">
        <v>319</v>
      </c>
    </row>
    <row r="69" spans="1:24" ht="14.25">
      <c r="A69" s="88">
        <f t="shared" si="0"/>
        <v>58</v>
      </c>
      <c r="B69" s="88" t="s">
        <v>405</v>
      </c>
      <c r="C69" s="88" t="s">
        <v>406</v>
      </c>
      <c r="D69" s="88" t="s">
        <v>319</v>
      </c>
      <c r="E69" s="88"/>
      <c r="F69" s="88"/>
      <c r="G69" s="88" t="s">
        <v>320</v>
      </c>
      <c r="H69" s="88" t="s">
        <v>321</v>
      </c>
      <c r="I69" s="88" t="s">
        <v>322</v>
      </c>
      <c r="J69" s="88" t="s">
        <v>113</v>
      </c>
      <c r="K69" s="88" t="s">
        <v>323</v>
      </c>
      <c r="L69" s="175" t="s">
        <v>407</v>
      </c>
      <c r="M69" s="88">
        <v>1</v>
      </c>
      <c r="N69" s="175" t="s">
        <v>407</v>
      </c>
      <c r="O69" s="175" t="s">
        <v>404</v>
      </c>
      <c r="P69" s="175" t="s">
        <v>404</v>
      </c>
      <c r="Q69" s="88">
        <v>5965.948841</v>
      </c>
      <c r="R69" s="88">
        <v>10000</v>
      </c>
      <c r="S69" s="177">
        <v>99.990878</v>
      </c>
      <c r="T69" s="88">
        <v>0</v>
      </c>
      <c r="U69" s="176">
        <v>59654045.997033596</v>
      </c>
      <c r="V69" s="178" t="s">
        <v>408</v>
      </c>
      <c r="W69" s="178" t="s">
        <v>408</v>
      </c>
      <c r="X69" s="88" t="s">
        <v>319</v>
      </c>
    </row>
    <row r="70" spans="1:24" ht="14.25">
      <c r="A70" s="88">
        <f t="shared" si="0"/>
        <v>59</v>
      </c>
      <c r="B70" s="88" t="s">
        <v>405</v>
      </c>
      <c r="C70" s="88" t="s">
        <v>406</v>
      </c>
      <c r="D70" s="88" t="s">
        <v>319</v>
      </c>
      <c r="E70" s="88"/>
      <c r="F70" s="88"/>
      <c r="G70" s="88" t="s">
        <v>320</v>
      </c>
      <c r="H70" s="88" t="s">
        <v>321</v>
      </c>
      <c r="I70" s="88" t="s">
        <v>322</v>
      </c>
      <c r="J70" s="88" t="s">
        <v>114</v>
      </c>
      <c r="K70" s="88" t="s">
        <v>323</v>
      </c>
      <c r="L70" s="175" t="s">
        <v>407</v>
      </c>
      <c r="M70" s="88">
        <v>1</v>
      </c>
      <c r="N70" s="175" t="s">
        <v>407</v>
      </c>
      <c r="O70" s="175" t="s">
        <v>404</v>
      </c>
      <c r="P70" s="175" t="s">
        <v>404</v>
      </c>
      <c r="Q70" s="88">
        <v>16406.366463</v>
      </c>
      <c r="R70" s="88">
        <v>10000</v>
      </c>
      <c r="S70" s="177">
        <v>99.990878</v>
      </c>
      <c r="T70" s="88">
        <v>0</v>
      </c>
      <c r="U70" s="176">
        <v>164048697.98781958</v>
      </c>
      <c r="V70" s="178" t="s">
        <v>408</v>
      </c>
      <c r="W70" s="178" t="s">
        <v>408</v>
      </c>
      <c r="X70" s="88" t="s">
        <v>319</v>
      </c>
    </row>
    <row r="71" spans="1:24" ht="14.25">
      <c r="A71" s="88">
        <f t="shared" si="0"/>
        <v>60</v>
      </c>
      <c r="B71" s="88" t="s">
        <v>405</v>
      </c>
      <c r="C71" s="88" t="s">
        <v>406</v>
      </c>
      <c r="D71" s="88" t="s">
        <v>319</v>
      </c>
      <c r="E71" s="88"/>
      <c r="F71" s="88"/>
      <c r="G71" s="88" t="s">
        <v>320</v>
      </c>
      <c r="H71" s="88" t="s">
        <v>321</v>
      </c>
      <c r="I71" s="88" t="s">
        <v>322</v>
      </c>
      <c r="J71" s="88" t="s">
        <v>115</v>
      </c>
      <c r="K71" s="88" t="s">
        <v>323</v>
      </c>
      <c r="L71" s="175" t="s">
        <v>407</v>
      </c>
      <c r="M71" s="88">
        <v>1</v>
      </c>
      <c r="N71" s="175" t="s">
        <v>407</v>
      </c>
      <c r="O71" s="175" t="s">
        <v>404</v>
      </c>
      <c r="P71" s="175" t="s">
        <v>404</v>
      </c>
      <c r="Q71" s="88">
        <v>844.649146</v>
      </c>
      <c r="R71" s="88">
        <v>10000</v>
      </c>
      <c r="S71" s="177">
        <v>99.990878</v>
      </c>
      <c r="T71" s="88">
        <v>0</v>
      </c>
      <c r="U71" s="176">
        <v>8445720.932195159</v>
      </c>
      <c r="V71" s="178" t="s">
        <v>408</v>
      </c>
      <c r="W71" s="178" t="s">
        <v>408</v>
      </c>
      <c r="X71" s="88" t="s">
        <v>319</v>
      </c>
    </row>
    <row r="72" spans="1:24" ht="14.25">
      <c r="A72" s="88">
        <f t="shared" si="0"/>
        <v>61</v>
      </c>
      <c r="B72" s="88" t="s">
        <v>409</v>
      </c>
      <c r="C72" s="88" t="s">
        <v>410</v>
      </c>
      <c r="D72" s="88" t="s">
        <v>319</v>
      </c>
      <c r="E72" s="88"/>
      <c r="F72" s="88"/>
      <c r="G72" s="88" t="s">
        <v>320</v>
      </c>
      <c r="H72" s="88" t="s">
        <v>321</v>
      </c>
      <c r="I72" s="88" t="s">
        <v>322</v>
      </c>
      <c r="J72" s="88" t="s">
        <v>110</v>
      </c>
      <c r="K72" s="88" t="s">
        <v>323</v>
      </c>
      <c r="L72" s="175" t="s">
        <v>411</v>
      </c>
      <c r="M72" s="88">
        <v>1</v>
      </c>
      <c r="N72" s="175" t="s">
        <v>411</v>
      </c>
      <c r="O72" s="175" t="s">
        <v>407</v>
      </c>
      <c r="P72" s="175" t="s">
        <v>407</v>
      </c>
      <c r="Q72" s="88">
        <v>21922.931741</v>
      </c>
      <c r="R72" s="88">
        <v>10000</v>
      </c>
      <c r="S72" s="177">
        <v>99.991234</v>
      </c>
      <c r="T72" s="88">
        <v>0</v>
      </c>
      <c r="U72" s="176">
        <v>219210099.00073323</v>
      </c>
      <c r="V72" s="178" t="s">
        <v>412</v>
      </c>
      <c r="W72" s="178" t="s">
        <v>412</v>
      </c>
      <c r="X72" s="88" t="s">
        <v>319</v>
      </c>
    </row>
    <row r="73" spans="1:24" ht="14.25">
      <c r="A73" s="88">
        <f t="shared" si="0"/>
        <v>62</v>
      </c>
      <c r="B73" s="88" t="s">
        <v>409</v>
      </c>
      <c r="C73" s="88" t="s">
        <v>410</v>
      </c>
      <c r="D73" s="88" t="s">
        <v>319</v>
      </c>
      <c r="E73" s="88"/>
      <c r="F73" s="88"/>
      <c r="G73" s="88" t="s">
        <v>320</v>
      </c>
      <c r="H73" s="88" t="s">
        <v>321</v>
      </c>
      <c r="I73" s="88" t="s">
        <v>322</v>
      </c>
      <c r="J73" s="88" t="s">
        <v>111</v>
      </c>
      <c r="K73" s="88" t="s">
        <v>323</v>
      </c>
      <c r="L73" s="175" t="s">
        <v>411</v>
      </c>
      <c r="M73" s="88">
        <v>1</v>
      </c>
      <c r="N73" s="175" t="s">
        <v>411</v>
      </c>
      <c r="O73" s="175" t="s">
        <v>407</v>
      </c>
      <c r="P73" s="175" t="s">
        <v>407</v>
      </c>
      <c r="Q73" s="88">
        <v>26467.920671</v>
      </c>
      <c r="R73" s="88">
        <v>10000</v>
      </c>
      <c r="S73" s="177">
        <v>99.991234</v>
      </c>
      <c r="T73" s="88">
        <v>0</v>
      </c>
      <c r="U73" s="176">
        <v>264656004.00436258</v>
      </c>
      <c r="V73" s="178" t="s">
        <v>412</v>
      </c>
      <c r="W73" s="178" t="s">
        <v>412</v>
      </c>
      <c r="X73" s="88" t="s">
        <v>319</v>
      </c>
    </row>
    <row r="74" spans="1:24" ht="14.25">
      <c r="A74" s="88">
        <f t="shared" si="0"/>
        <v>63</v>
      </c>
      <c r="B74" s="88" t="s">
        <v>409</v>
      </c>
      <c r="C74" s="88" t="s">
        <v>410</v>
      </c>
      <c r="D74" s="88" t="s">
        <v>319</v>
      </c>
      <c r="E74" s="88"/>
      <c r="F74" s="88"/>
      <c r="G74" s="88" t="s">
        <v>320</v>
      </c>
      <c r="H74" s="88" t="s">
        <v>321</v>
      </c>
      <c r="I74" s="88" t="s">
        <v>322</v>
      </c>
      <c r="J74" s="88" t="s">
        <v>112</v>
      </c>
      <c r="K74" s="88" t="s">
        <v>323</v>
      </c>
      <c r="L74" s="175" t="s">
        <v>411</v>
      </c>
      <c r="M74" s="88">
        <v>1</v>
      </c>
      <c r="N74" s="175" t="s">
        <v>411</v>
      </c>
      <c r="O74" s="175" t="s">
        <v>407</v>
      </c>
      <c r="P74" s="175" t="s">
        <v>407</v>
      </c>
      <c r="Q74" s="88">
        <v>28324.32471</v>
      </c>
      <c r="R74" s="88">
        <v>10000</v>
      </c>
      <c r="S74" s="177">
        <v>99.991234</v>
      </c>
      <c r="T74" s="88">
        <v>0</v>
      </c>
      <c r="U74" s="176">
        <v>283218417.00560784</v>
      </c>
      <c r="V74" s="178" t="s">
        <v>412</v>
      </c>
      <c r="W74" s="178" t="s">
        <v>412</v>
      </c>
      <c r="X74" s="88" t="s">
        <v>319</v>
      </c>
    </row>
    <row r="75" spans="1:24" ht="14.25">
      <c r="A75" s="88">
        <f t="shared" si="0"/>
        <v>64</v>
      </c>
      <c r="B75" s="88" t="s">
        <v>409</v>
      </c>
      <c r="C75" s="88" t="s">
        <v>410</v>
      </c>
      <c r="D75" s="88" t="s">
        <v>319</v>
      </c>
      <c r="E75" s="88"/>
      <c r="F75" s="88"/>
      <c r="G75" s="88" t="s">
        <v>320</v>
      </c>
      <c r="H75" s="88" t="s">
        <v>321</v>
      </c>
      <c r="I75" s="88" t="s">
        <v>322</v>
      </c>
      <c r="J75" s="88" t="s">
        <v>113</v>
      </c>
      <c r="K75" s="88" t="s">
        <v>323</v>
      </c>
      <c r="L75" s="175" t="s">
        <v>411</v>
      </c>
      <c r="M75" s="88">
        <v>1</v>
      </c>
      <c r="N75" s="175" t="s">
        <v>411</v>
      </c>
      <c r="O75" s="175" t="s">
        <v>407</v>
      </c>
      <c r="P75" s="175" t="s">
        <v>407</v>
      </c>
      <c r="Q75" s="88">
        <v>6806.158952</v>
      </c>
      <c r="R75" s="88">
        <v>10000</v>
      </c>
      <c r="S75" s="177">
        <v>99.991234</v>
      </c>
      <c r="T75" s="88">
        <v>0</v>
      </c>
      <c r="U75" s="176">
        <v>68055623.00284712</v>
      </c>
      <c r="V75" s="178" t="s">
        <v>412</v>
      </c>
      <c r="W75" s="178" t="s">
        <v>412</v>
      </c>
      <c r="X75" s="88" t="s">
        <v>319</v>
      </c>
    </row>
    <row r="76" spans="1:24" ht="14.25">
      <c r="A76" s="88">
        <f t="shared" si="0"/>
        <v>65</v>
      </c>
      <c r="B76" s="88" t="s">
        <v>409</v>
      </c>
      <c r="C76" s="88" t="s">
        <v>410</v>
      </c>
      <c r="D76" s="88" t="s">
        <v>319</v>
      </c>
      <c r="E76" s="88"/>
      <c r="F76" s="88"/>
      <c r="G76" s="88" t="s">
        <v>320</v>
      </c>
      <c r="H76" s="88" t="s">
        <v>321</v>
      </c>
      <c r="I76" s="88" t="s">
        <v>322</v>
      </c>
      <c r="J76" s="88" t="s">
        <v>114</v>
      </c>
      <c r="K76" s="88" t="s">
        <v>323</v>
      </c>
      <c r="L76" s="175" t="s">
        <v>411</v>
      </c>
      <c r="M76" s="88">
        <v>1</v>
      </c>
      <c r="N76" s="175" t="s">
        <v>411</v>
      </c>
      <c r="O76" s="175" t="s">
        <v>407</v>
      </c>
      <c r="P76" s="175" t="s">
        <v>407</v>
      </c>
      <c r="Q76" s="88">
        <v>18384.744671</v>
      </c>
      <c r="R76" s="88">
        <v>10000</v>
      </c>
      <c r="S76" s="177">
        <v>99.991234</v>
      </c>
      <c r="T76" s="88">
        <v>0</v>
      </c>
      <c r="U76" s="176">
        <v>183831329.99935535</v>
      </c>
      <c r="V76" s="178" t="s">
        <v>412</v>
      </c>
      <c r="W76" s="178" t="s">
        <v>412</v>
      </c>
      <c r="X76" s="88" t="s">
        <v>319</v>
      </c>
    </row>
    <row r="77" spans="1:24" ht="14.25">
      <c r="A77" s="88">
        <f t="shared" si="0"/>
        <v>66</v>
      </c>
      <c r="B77" s="88" t="s">
        <v>409</v>
      </c>
      <c r="C77" s="88" t="s">
        <v>410</v>
      </c>
      <c r="D77" s="88" t="s">
        <v>319</v>
      </c>
      <c r="E77" s="88"/>
      <c r="F77" s="88"/>
      <c r="G77" s="88" t="s">
        <v>320</v>
      </c>
      <c r="H77" s="88" t="s">
        <v>321</v>
      </c>
      <c r="I77" s="88" t="s">
        <v>322</v>
      </c>
      <c r="J77" s="88" t="s">
        <v>115</v>
      </c>
      <c r="K77" s="88" t="s">
        <v>323</v>
      </c>
      <c r="L77" s="175" t="s">
        <v>411</v>
      </c>
      <c r="M77" s="88">
        <v>1</v>
      </c>
      <c r="N77" s="175" t="s">
        <v>411</v>
      </c>
      <c r="O77" s="175" t="s">
        <v>407</v>
      </c>
      <c r="P77" s="175" t="s">
        <v>407</v>
      </c>
      <c r="Q77" s="88">
        <v>1093.919251</v>
      </c>
      <c r="R77" s="88">
        <v>10000</v>
      </c>
      <c r="S77" s="177">
        <v>99.991234</v>
      </c>
      <c r="T77" s="88">
        <v>0</v>
      </c>
      <c r="U77" s="176">
        <v>10938233.542097399</v>
      </c>
      <c r="V77" s="178" t="s">
        <v>412</v>
      </c>
      <c r="W77" s="178" t="s">
        <v>412</v>
      </c>
      <c r="X77" s="88" t="s">
        <v>319</v>
      </c>
    </row>
    <row r="78" spans="1:24" ht="14.25">
      <c r="A78" s="88">
        <f>A77+1</f>
        <v>67</v>
      </c>
      <c r="B78" s="88" t="s">
        <v>409</v>
      </c>
      <c r="C78" s="88" t="s">
        <v>410</v>
      </c>
      <c r="D78" s="88" t="s">
        <v>319</v>
      </c>
      <c r="E78" s="88"/>
      <c r="F78" s="88"/>
      <c r="G78" s="88" t="s">
        <v>320</v>
      </c>
      <c r="H78" s="88" t="s">
        <v>321</v>
      </c>
      <c r="I78" s="88" t="s">
        <v>322</v>
      </c>
      <c r="J78" s="88" t="s">
        <v>110</v>
      </c>
      <c r="K78" s="88" t="s">
        <v>323</v>
      </c>
      <c r="L78" s="175" t="s">
        <v>411</v>
      </c>
      <c r="M78" s="88">
        <v>1</v>
      </c>
      <c r="N78" s="175" t="s">
        <v>411</v>
      </c>
      <c r="O78" s="175" t="s">
        <v>407</v>
      </c>
      <c r="P78" s="175" t="s">
        <v>407</v>
      </c>
      <c r="Q78" s="88">
        <v>5999.999999</v>
      </c>
      <c r="R78" s="88">
        <v>10000</v>
      </c>
      <c r="S78" s="177">
        <v>99.991151</v>
      </c>
      <c r="T78" s="88">
        <v>0</v>
      </c>
      <c r="U78" s="176">
        <v>59994690.87200089</v>
      </c>
      <c r="V78" s="178" t="s">
        <v>413</v>
      </c>
      <c r="W78" s="178" t="s">
        <v>413</v>
      </c>
      <c r="X78" s="88" t="s">
        <v>319</v>
      </c>
    </row>
    <row r="81" ht="14.25">
      <c r="E81" s="180"/>
    </row>
    <row r="84" ht="14.25">
      <c r="F84" s="181"/>
    </row>
    <row r="86" spans="3:4" ht="14.25">
      <c r="C86" s="182"/>
      <c r="D86" s="182"/>
    </row>
  </sheetData>
  <sheetProtection/>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8:B31"/>
  <sheetViews>
    <sheetView zoomScalePageLayoutView="0" workbookViewId="0" topLeftCell="A1">
      <selection activeCell="A1" sqref="A1"/>
    </sheetView>
  </sheetViews>
  <sheetFormatPr defaultColWidth="9.140625" defaultRowHeight="15"/>
  <cols>
    <col min="1" max="1" width="119.28125" style="0" customWidth="1"/>
    <col min="2" max="2" width="17.8515625" style="0" customWidth="1"/>
  </cols>
  <sheetData>
    <row r="8" ht="14.25">
      <c r="A8" s="437" t="s">
        <v>478</v>
      </c>
    </row>
    <row r="9" ht="14.25">
      <c r="A9" s="437" t="s">
        <v>479</v>
      </c>
    </row>
    <row r="10" ht="14.25">
      <c r="A10" s="437" t="s">
        <v>480</v>
      </c>
    </row>
    <row r="11" ht="14.25">
      <c r="A11" s="438" t="s">
        <v>481</v>
      </c>
    </row>
    <row r="12" ht="14.25">
      <c r="A12" s="437"/>
    </row>
    <row r="13" ht="14.25">
      <c r="A13" s="439" t="s">
        <v>482</v>
      </c>
    </row>
    <row r="14" ht="14.25">
      <c r="A14" s="440" t="s">
        <v>483</v>
      </c>
    </row>
    <row r="15" ht="14.25">
      <c r="A15" s="441"/>
    </row>
    <row r="16" ht="43.5">
      <c r="A16" s="441" t="s">
        <v>484</v>
      </c>
    </row>
    <row r="17" ht="14.25">
      <c r="A17" s="441"/>
    </row>
    <row r="18" ht="28.5">
      <c r="A18" s="442" t="s">
        <v>485</v>
      </c>
    </row>
    <row r="19" ht="14.25">
      <c r="A19" s="441"/>
    </row>
    <row r="20" ht="14.25">
      <c r="A20" s="441"/>
    </row>
    <row r="21" ht="14.25">
      <c r="A21" s="441"/>
    </row>
    <row r="22" ht="14.25">
      <c r="A22" s="440" t="s">
        <v>486</v>
      </c>
    </row>
    <row r="23" ht="14.25">
      <c r="A23" s="440" t="s">
        <v>487</v>
      </c>
    </row>
    <row r="24" ht="14.25">
      <c r="A24" s="441"/>
    </row>
    <row r="25" ht="14.25">
      <c r="A25" s="441"/>
    </row>
    <row r="26" spans="1:2" ht="23.25" customHeight="1">
      <c r="A26" s="440" t="s">
        <v>488</v>
      </c>
      <c r="B26" s="440" t="s">
        <v>489</v>
      </c>
    </row>
    <row r="27" spans="1:2" ht="18.75" customHeight="1">
      <c r="A27" s="440" t="s">
        <v>490</v>
      </c>
      <c r="B27" s="440" t="s">
        <v>491</v>
      </c>
    </row>
    <row r="28" ht="14.25">
      <c r="A28" s="441"/>
    </row>
    <row r="29" ht="14.25">
      <c r="A29" s="440" t="s">
        <v>446</v>
      </c>
    </row>
    <row r="30" ht="14.25">
      <c r="A30" s="443"/>
    </row>
    <row r="31" ht="14.25">
      <c r="A31" s="443"/>
    </row>
  </sheetData>
  <sheetProtection/>
  <hyperlinks>
    <hyperlink ref="A11" r:id="rId1" display="http://www.ilfsinfrafund.com/"/>
    <hyperlink ref="A18" r:id="rId2" display="mailto:ilfs_idf@camsonline.com"/>
  </hyperlinks>
  <printOptions/>
  <pageMargins left="0.7" right="0.7" top="0.75" bottom="0.75" header="0.3" footer="0.3"/>
  <pageSetup horizontalDpi="600" verticalDpi="600" orientation="portrait" r:id="rId4"/>
  <drawing r:id="rId3"/>
</worksheet>
</file>

<file path=xl/worksheets/sheet32.xml><?xml version="1.0" encoding="utf-8"?>
<worksheet xmlns="http://schemas.openxmlformats.org/spreadsheetml/2006/main" xmlns:r="http://schemas.openxmlformats.org/officeDocument/2006/relationships">
  <dimension ref="A1:B12"/>
  <sheetViews>
    <sheetView workbookViewId="0" topLeftCell="A1">
      <selection activeCell="B13" sqref="B13"/>
    </sheetView>
  </sheetViews>
  <sheetFormatPr defaultColWidth="9.140625" defaultRowHeight="15"/>
  <cols>
    <col min="1" max="1" width="29.421875" style="0" bestFit="1" customWidth="1"/>
    <col min="2" max="2" width="56.140625" style="0" bestFit="1" customWidth="1"/>
    <col min="3" max="3" width="18.28125" style="0" bestFit="1" customWidth="1"/>
  </cols>
  <sheetData>
    <row r="1" spans="1:2" ht="14.25">
      <c r="A1" s="1" t="s">
        <v>82</v>
      </c>
      <c r="B1" s="2"/>
    </row>
    <row r="2" spans="1:2" ht="15.75" customHeight="1">
      <c r="A2" s="1" t="s">
        <v>83</v>
      </c>
      <c r="B2" s="5"/>
    </row>
    <row r="3" spans="1:2" ht="14.25">
      <c r="A3" s="1" t="s">
        <v>84</v>
      </c>
      <c r="B3" s="2"/>
    </row>
    <row r="4" spans="1:2" ht="14.25">
      <c r="A4" s="1" t="s">
        <v>85</v>
      </c>
      <c r="B4" s="6"/>
    </row>
    <row r="5" spans="1:2" ht="14.25">
      <c r="A5" s="1" t="s">
        <v>86</v>
      </c>
      <c r="B5" s="6" t="s">
        <v>87</v>
      </c>
    </row>
    <row r="6" spans="1:2" ht="14.25">
      <c r="A6" s="1" t="s">
        <v>88</v>
      </c>
      <c r="B6" s="6"/>
    </row>
    <row r="7" spans="1:2" ht="14.25">
      <c r="A7" s="1" t="s">
        <v>89</v>
      </c>
      <c r="B7" s="7"/>
    </row>
    <row r="8" spans="1:2" ht="14.25">
      <c r="A8" s="1" t="s">
        <v>90</v>
      </c>
      <c r="B8" s="2"/>
    </row>
    <row r="10" spans="1:2" ht="14.25">
      <c r="A10" s="3" t="s">
        <v>91</v>
      </c>
      <c r="B10" s="4"/>
    </row>
    <row r="11" spans="1:2" ht="14.25">
      <c r="A11" s="8" t="s">
        <v>92</v>
      </c>
      <c r="B11" s="9" t="s">
        <v>93</v>
      </c>
    </row>
    <row r="12" spans="1:2" ht="19.5" customHeight="1">
      <c r="A12" s="8" t="s">
        <v>94</v>
      </c>
      <c r="B12" s="9" t="s">
        <v>95</v>
      </c>
    </row>
    <row r="13" ht="18.75" customHeight="1"/>
    <row r="14" ht="19.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sheetData>
  <sheetProtection/>
  <printOptions/>
  <pageMargins left="0.7" right="0.7" top="0.75" bottom="0.75" header="0.3" footer="0.3"/>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H46"/>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24.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4.25">
      <c r="A1" s="10"/>
      <c r="G1" s="11"/>
    </row>
    <row r="2" spans="1:8" ht="14.25">
      <c r="A2" s="347" t="s">
        <v>100</v>
      </c>
      <c r="B2" s="347"/>
      <c r="C2" s="347"/>
      <c r="D2" s="347"/>
      <c r="E2" s="347"/>
      <c r="F2" s="347"/>
      <c r="G2" s="347"/>
      <c r="H2" s="347"/>
    </row>
    <row r="3" spans="1:8" ht="14.25">
      <c r="A3" s="351" t="s">
        <v>1</v>
      </c>
      <c r="B3" s="351"/>
      <c r="C3" s="351"/>
      <c r="D3" s="351"/>
      <c r="E3" s="351"/>
      <c r="F3" s="351"/>
      <c r="G3" s="351"/>
      <c r="H3" s="351"/>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19"/>
      <c r="B6" s="20" t="s">
        <v>10</v>
      </c>
      <c r="C6" s="21"/>
      <c r="D6" s="21"/>
      <c r="E6" s="22"/>
      <c r="F6" s="22"/>
      <c r="G6" s="23"/>
      <c r="H6" s="22"/>
    </row>
    <row r="7" spans="1:8" ht="14.25">
      <c r="A7" s="19">
        <v>1</v>
      </c>
      <c r="B7" s="24" t="s">
        <v>20</v>
      </c>
      <c r="C7" s="21" t="s">
        <v>21</v>
      </c>
      <c r="D7" s="21" t="s">
        <v>22</v>
      </c>
      <c r="E7" s="22">
        <v>206</v>
      </c>
      <c r="F7" s="22">
        <v>2608.0803627</v>
      </c>
      <c r="G7" s="32">
        <v>10.48</v>
      </c>
      <c r="H7" s="32" t="s">
        <v>23</v>
      </c>
    </row>
    <row r="8" spans="1:8" ht="14.25">
      <c r="A8" s="19">
        <v>2</v>
      </c>
      <c r="B8" s="24" t="s">
        <v>24</v>
      </c>
      <c r="C8" s="21" t="s">
        <v>25</v>
      </c>
      <c r="D8" s="21" t="s">
        <v>77</v>
      </c>
      <c r="E8" s="22">
        <v>240</v>
      </c>
      <c r="F8" s="22">
        <v>2401.8739726</v>
      </c>
      <c r="G8" s="32">
        <v>9.65</v>
      </c>
      <c r="H8" s="32">
        <v>14.25</v>
      </c>
    </row>
    <row r="9" spans="1:8" ht="14.25">
      <c r="A9" s="19"/>
      <c r="B9" s="24"/>
      <c r="C9" s="21"/>
      <c r="D9" s="21"/>
      <c r="E9" s="22"/>
      <c r="F9" s="22"/>
      <c r="G9" s="25"/>
      <c r="H9" s="22"/>
    </row>
    <row r="10" spans="1:8" ht="14.25">
      <c r="A10" s="19"/>
      <c r="B10" s="20" t="s">
        <v>11</v>
      </c>
      <c r="C10" s="24"/>
      <c r="D10" s="24"/>
      <c r="E10" s="24"/>
      <c r="F10" s="24"/>
      <c r="G10" s="24"/>
      <c r="H10" s="19"/>
    </row>
    <row r="11" spans="1:8" ht="14.25">
      <c r="A11" s="19">
        <v>3</v>
      </c>
      <c r="B11" s="24" t="s">
        <v>33</v>
      </c>
      <c r="C11" s="21" t="s">
        <v>34</v>
      </c>
      <c r="D11" s="21" t="s">
        <v>78</v>
      </c>
      <c r="E11" s="22">
        <v>260</v>
      </c>
      <c r="F11" s="22">
        <v>2611.8068493</v>
      </c>
      <c r="G11" s="32">
        <v>10.49</v>
      </c>
      <c r="H11" s="32">
        <v>10.8</v>
      </c>
    </row>
    <row r="12" spans="1:8" ht="14.25">
      <c r="A12" s="19">
        <v>4</v>
      </c>
      <c r="B12" s="24" t="s">
        <v>38</v>
      </c>
      <c r="C12" s="21" t="s">
        <v>39</v>
      </c>
      <c r="D12" s="21" t="s">
        <v>40</v>
      </c>
      <c r="E12" s="22">
        <v>196583</v>
      </c>
      <c r="F12" s="22">
        <v>1974.3126911</v>
      </c>
      <c r="G12" s="32">
        <v>7.93</v>
      </c>
      <c r="H12" s="32">
        <v>10.5</v>
      </c>
    </row>
    <row r="13" spans="1:8" ht="14.25">
      <c r="A13" s="19">
        <v>5</v>
      </c>
      <c r="B13" s="24" t="s">
        <v>30</v>
      </c>
      <c r="C13" s="21" t="s">
        <v>31</v>
      </c>
      <c r="D13" s="21" t="s">
        <v>32</v>
      </c>
      <c r="E13" s="22">
        <v>120</v>
      </c>
      <c r="F13" s="22">
        <v>1204.4827397</v>
      </c>
      <c r="G13" s="32">
        <v>4.84</v>
      </c>
      <c r="H13" s="32">
        <v>9.09</v>
      </c>
    </row>
    <row r="14" spans="1:8" ht="14.25">
      <c r="A14" s="19">
        <v>6</v>
      </c>
      <c r="B14" s="24" t="s">
        <v>33</v>
      </c>
      <c r="C14" s="21" t="s">
        <v>34</v>
      </c>
      <c r="D14" s="21" t="s">
        <v>79</v>
      </c>
      <c r="E14" s="22">
        <v>84</v>
      </c>
      <c r="F14" s="22">
        <v>772.488838</v>
      </c>
      <c r="G14" s="32">
        <v>3.1</v>
      </c>
      <c r="H14" s="32">
        <v>10.8</v>
      </c>
    </row>
    <row r="15" spans="1:8" ht="14.25">
      <c r="A15" s="19">
        <v>7</v>
      </c>
      <c r="B15" s="24" t="s">
        <v>30</v>
      </c>
      <c r="C15" s="21" t="s">
        <v>31</v>
      </c>
      <c r="D15" s="21" t="s">
        <v>37</v>
      </c>
      <c r="E15" s="22">
        <v>56</v>
      </c>
      <c r="F15" s="22">
        <v>562.0919452</v>
      </c>
      <c r="G15" s="32">
        <v>2.26</v>
      </c>
      <c r="H15" s="32">
        <v>9.09</v>
      </c>
    </row>
    <row r="16" spans="1:8" ht="14.25">
      <c r="A16" s="19">
        <v>8</v>
      </c>
      <c r="B16" s="24" t="s">
        <v>69</v>
      </c>
      <c r="C16" s="21" t="s">
        <v>70</v>
      </c>
      <c r="D16" s="21" t="s">
        <v>71</v>
      </c>
      <c r="E16" s="22">
        <v>1300</v>
      </c>
      <c r="F16" s="22">
        <v>498.8839041</v>
      </c>
      <c r="G16" s="32">
        <v>2</v>
      </c>
      <c r="H16" s="32">
        <v>16</v>
      </c>
    </row>
    <row r="17" spans="1:8" ht="14.25">
      <c r="A17" s="19">
        <v>9</v>
      </c>
      <c r="B17" s="24" t="s">
        <v>27</v>
      </c>
      <c r="C17" s="21" t="s">
        <v>28</v>
      </c>
      <c r="D17" s="21" t="s">
        <v>80</v>
      </c>
      <c r="E17" s="22">
        <v>20</v>
      </c>
      <c r="F17" s="22">
        <v>200.7471233</v>
      </c>
      <c r="G17" s="32">
        <v>0.81</v>
      </c>
      <c r="H17" s="32">
        <v>9.09</v>
      </c>
    </row>
    <row r="18" spans="1:8" ht="14.25">
      <c r="A18" s="19">
        <v>10</v>
      </c>
      <c r="B18" s="24" t="s">
        <v>30</v>
      </c>
      <c r="C18" s="21" t="s">
        <v>31</v>
      </c>
      <c r="D18" s="21" t="s">
        <v>36</v>
      </c>
      <c r="E18" s="22">
        <v>16</v>
      </c>
      <c r="F18" s="22">
        <v>160.5976986</v>
      </c>
      <c r="G18" s="32">
        <v>0.65</v>
      </c>
      <c r="H18" s="32">
        <v>9.09</v>
      </c>
    </row>
    <row r="19" spans="1:8" ht="14.25">
      <c r="A19" s="19">
        <v>11</v>
      </c>
      <c r="B19" s="24" t="s">
        <v>73</v>
      </c>
      <c r="C19" s="21" t="s">
        <v>74</v>
      </c>
      <c r="D19" s="21" t="s">
        <v>75</v>
      </c>
      <c r="E19" s="22">
        <v>6</v>
      </c>
      <c r="F19" s="22">
        <v>60.2638356</v>
      </c>
      <c r="G19" s="32">
        <v>0.24</v>
      </c>
      <c r="H19" s="32">
        <v>10.7</v>
      </c>
    </row>
    <row r="20" spans="1:8" ht="14.25">
      <c r="A20" s="19"/>
      <c r="B20" s="24"/>
      <c r="C20" s="21"/>
      <c r="D20" s="21"/>
      <c r="E20" s="22"/>
      <c r="F20" s="22"/>
      <c r="G20" s="32"/>
      <c r="H20" s="22"/>
    </row>
    <row r="21" spans="1:8" ht="14.25">
      <c r="A21" s="50"/>
      <c r="B21" s="51" t="s">
        <v>12</v>
      </c>
      <c r="C21" s="52"/>
      <c r="D21" s="52"/>
      <c r="E21" s="53"/>
      <c r="F21" s="53"/>
      <c r="G21" s="54"/>
      <c r="H21" s="53"/>
    </row>
    <row r="22" spans="1:8" ht="14.25">
      <c r="A22" s="50">
        <f>A19+1</f>
        <v>12</v>
      </c>
      <c r="B22" s="55" t="s">
        <v>56</v>
      </c>
      <c r="C22" s="52" t="s">
        <v>57</v>
      </c>
      <c r="D22" s="52" t="s">
        <v>58</v>
      </c>
      <c r="E22" s="53">
        <v>321</v>
      </c>
      <c r="F22" s="53">
        <v>1574.2521017</v>
      </c>
      <c r="G22" s="54">
        <v>6.32</v>
      </c>
      <c r="H22" s="54">
        <v>4.25</v>
      </c>
    </row>
    <row r="23" spans="1:8" ht="14.25">
      <c r="A23" s="50">
        <f>A22+1</f>
        <v>13</v>
      </c>
      <c r="B23" s="55" t="s">
        <v>44</v>
      </c>
      <c r="C23" s="52" t="s">
        <v>42</v>
      </c>
      <c r="D23" s="52" t="s">
        <v>59</v>
      </c>
      <c r="E23" s="53">
        <v>322</v>
      </c>
      <c r="F23" s="53">
        <v>1571.9858165</v>
      </c>
      <c r="G23" s="54">
        <v>6.31</v>
      </c>
      <c r="H23" s="54">
        <v>4.25</v>
      </c>
    </row>
    <row r="24" spans="1:8" ht="14.25">
      <c r="A24" s="50">
        <f aca="true" t="shared" si="0" ref="A24:A34">A23+1</f>
        <v>14</v>
      </c>
      <c r="B24" s="55" t="s">
        <v>48</v>
      </c>
      <c r="C24" s="52" t="s">
        <v>49</v>
      </c>
      <c r="D24" s="52" t="s">
        <v>50</v>
      </c>
      <c r="E24" s="53">
        <v>268</v>
      </c>
      <c r="F24" s="53">
        <v>1332.2547488</v>
      </c>
      <c r="G24" s="54">
        <v>5.35</v>
      </c>
      <c r="H24" s="54">
        <v>4.05</v>
      </c>
    </row>
    <row r="25" spans="1:8" ht="14.25">
      <c r="A25" s="50">
        <f t="shared" si="0"/>
        <v>15</v>
      </c>
      <c r="B25" s="55" t="s">
        <v>44</v>
      </c>
      <c r="C25" s="52" t="s">
        <v>42</v>
      </c>
      <c r="D25" s="52" t="s">
        <v>45</v>
      </c>
      <c r="E25" s="53">
        <v>267</v>
      </c>
      <c r="F25" s="53">
        <v>1317.655947</v>
      </c>
      <c r="G25" s="54">
        <v>5.29</v>
      </c>
      <c r="H25" s="54">
        <v>4.1</v>
      </c>
    </row>
    <row r="26" spans="1:8" ht="14.25">
      <c r="A26" s="50">
        <f t="shared" si="0"/>
        <v>16</v>
      </c>
      <c r="B26" s="55" t="s">
        <v>51</v>
      </c>
      <c r="C26" s="52" t="s">
        <v>52</v>
      </c>
      <c r="D26" s="52" t="s">
        <v>53</v>
      </c>
      <c r="E26" s="53">
        <v>160</v>
      </c>
      <c r="F26" s="53">
        <v>788.908526</v>
      </c>
      <c r="G26" s="54">
        <v>3.17</v>
      </c>
      <c r="H26" s="54">
        <v>4.2</v>
      </c>
    </row>
    <row r="27" spans="1:8" ht="14.25">
      <c r="A27" s="50">
        <f t="shared" si="0"/>
        <v>17</v>
      </c>
      <c r="B27" s="55" t="s">
        <v>61</v>
      </c>
      <c r="C27" s="52" t="s">
        <v>62</v>
      </c>
      <c r="D27" s="52" t="s">
        <v>63</v>
      </c>
      <c r="E27" s="53">
        <v>109</v>
      </c>
      <c r="F27" s="53">
        <v>542.4138603</v>
      </c>
      <c r="G27" s="54">
        <v>2.18</v>
      </c>
      <c r="H27" s="54">
        <v>4.3</v>
      </c>
    </row>
    <row r="28" spans="1:8" ht="14.25">
      <c r="A28" s="50">
        <f t="shared" si="0"/>
        <v>18</v>
      </c>
      <c r="B28" s="55" t="s">
        <v>48</v>
      </c>
      <c r="C28" s="52" t="s">
        <v>49</v>
      </c>
      <c r="D28" s="52" t="s">
        <v>67</v>
      </c>
      <c r="E28" s="53">
        <v>103</v>
      </c>
      <c r="F28" s="53">
        <v>508.1515863</v>
      </c>
      <c r="G28" s="54">
        <v>2.04</v>
      </c>
      <c r="H28" s="54">
        <v>4.2</v>
      </c>
    </row>
    <row r="29" spans="1:8" ht="14.25">
      <c r="A29" s="50">
        <f t="shared" si="0"/>
        <v>19</v>
      </c>
      <c r="B29" s="55" t="s">
        <v>56</v>
      </c>
      <c r="C29" s="52" t="s">
        <v>57</v>
      </c>
      <c r="D29" s="52" t="s">
        <v>60</v>
      </c>
      <c r="E29" s="53">
        <v>75</v>
      </c>
      <c r="F29" s="53">
        <v>368.7001989</v>
      </c>
      <c r="G29" s="54">
        <v>1.48</v>
      </c>
      <c r="H29" s="54">
        <v>4.35</v>
      </c>
    </row>
    <row r="30" spans="1:8" ht="14.25">
      <c r="A30" s="50">
        <f t="shared" si="0"/>
        <v>20</v>
      </c>
      <c r="B30" s="55" t="s">
        <v>61</v>
      </c>
      <c r="C30" s="52" t="s">
        <v>62</v>
      </c>
      <c r="D30" s="52" t="s">
        <v>66</v>
      </c>
      <c r="E30" s="53">
        <v>63</v>
      </c>
      <c r="F30" s="53">
        <v>312.9506471</v>
      </c>
      <c r="G30" s="54">
        <v>1.26</v>
      </c>
      <c r="H30" s="54">
        <v>4.3</v>
      </c>
    </row>
    <row r="31" spans="1:8" ht="14.25">
      <c r="A31" s="50">
        <f t="shared" si="0"/>
        <v>21</v>
      </c>
      <c r="B31" s="55" t="s">
        <v>41</v>
      </c>
      <c r="C31" s="52" t="s">
        <v>42</v>
      </c>
      <c r="D31" s="52" t="s">
        <v>43</v>
      </c>
      <c r="E31" s="53">
        <v>47</v>
      </c>
      <c r="F31" s="53">
        <v>233.6388878</v>
      </c>
      <c r="G31" s="54">
        <v>0.94</v>
      </c>
      <c r="H31" s="54">
        <v>4.6</v>
      </c>
    </row>
    <row r="32" spans="1:8" ht="14.25">
      <c r="A32" s="50">
        <f t="shared" si="0"/>
        <v>22</v>
      </c>
      <c r="B32" s="55" t="s">
        <v>46</v>
      </c>
      <c r="C32" s="52" t="s">
        <v>42</v>
      </c>
      <c r="D32" s="52" t="s">
        <v>64</v>
      </c>
      <c r="E32" s="53">
        <v>45</v>
      </c>
      <c r="F32" s="53">
        <v>220.9644149</v>
      </c>
      <c r="G32" s="54">
        <v>0.89</v>
      </c>
      <c r="H32" s="54">
        <v>4.15</v>
      </c>
    </row>
    <row r="33" spans="1:8" ht="14.25">
      <c r="A33" s="50">
        <f t="shared" si="0"/>
        <v>23</v>
      </c>
      <c r="B33" s="55" t="s">
        <v>51</v>
      </c>
      <c r="C33" s="52" t="s">
        <v>57</v>
      </c>
      <c r="D33" s="52" t="s">
        <v>65</v>
      </c>
      <c r="E33" s="53">
        <v>38</v>
      </c>
      <c r="F33" s="53">
        <v>186.9879395</v>
      </c>
      <c r="G33" s="54">
        <v>0.75</v>
      </c>
      <c r="H33" s="54">
        <v>4.25</v>
      </c>
    </row>
    <row r="34" spans="1:8" ht="14.25">
      <c r="A34" s="50">
        <f t="shared" si="0"/>
        <v>24</v>
      </c>
      <c r="B34" s="55" t="s">
        <v>46</v>
      </c>
      <c r="C34" s="52" t="s">
        <v>42</v>
      </c>
      <c r="D34" s="52" t="s">
        <v>47</v>
      </c>
      <c r="E34" s="53">
        <v>15</v>
      </c>
      <c r="F34" s="53">
        <v>74.6779914</v>
      </c>
      <c r="G34" s="54">
        <v>0.3</v>
      </c>
      <c r="H34" s="54">
        <v>4.1</v>
      </c>
    </row>
    <row r="35" spans="1:8" ht="14.25">
      <c r="A35" s="19"/>
      <c r="B35" s="24"/>
      <c r="C35" s="21"/>
      <c r="D35" s="21"/>
      <c r="E35" s="22"/>
      <c r="F35" s="22"/>
      <c r="G35" s="32"/>
      <c r="H35" s="22"/>
    </row>
    <row r="36" spans="1:8" ht="14.25">
      <c r="A36" s="19"/>
      <c r="B36" s="20"/>
      <c r="C36" s="21"/>
      <c r="D36" s="21"/>
      <c r="E36" s="22"/>
      <c r="F36" s="22"/>
      <c r="G36" s="32"/>
      <c r="H36" s="22"/>
    </row>
    <row r="37" spans="1:8" ht="14.25">
      <c r="A37" s="35"/>
      <c r="B37" s="36" t="s">
        <v>14</v>
      </c>
      <c r="C37" s="37"/>
      <c r="D37" s="37"/>
      <c r="E37" s="38"/>
      <c r="F37" s="38">
        <v>22089.1726264</v>
      </c>
      <c r="G37" s="39">
        <v>88.73</v>
      </c>
      <c r="H37" s="38"/>
    </row>
    <row r="38" spans="1:8" ht="14.25">
      <c r="A38" s="14"/>
      <c r="B38" s="20" t="s">
        <v>15</v>
      </c>
      <c r="C38" s="15"/>
      <c r="D38" s="15"/>
      <c r="E38" s="16"/>
      <c r="F38" s="17"/>
      <c r="G38" s="18"/>
      <c r="H38" s="17"/>
    </row>
    <row r="39" spans="1:8" ht="14.25">
      <c r="A39" s="19"/>
      <c r="B39" s="24" t="s">
        <v>15</v>
      </c>
      <c r="C39" s="21"/>
      <c r="D39" s="21"/>
      <c r="E39" s="22"/>
      <c r="F39" s="22">
        <v>548.9778372</v>
      </c>
      <c r="G39" s="32">
        <v>2.21</v>
      </c>
      <c r="H39" s="56">
        <v>0.0325</v>
      </c>
    </row>
    <row r="40" spans="1:8" ht="14.25">
      <c r="A40" s="35"/>
      <c r="B40" s="36" t="s">
        <v>14</v>
      </c>
      <c r="C40" s="37"/>
      <c r="D40" s="37"/>
      <c r="E40" s="44"/>
      <c r="F40" s="38">
        <v>548.978</v>
      </c>
      <c r="G40" s="39">
        <v>2.21</v>
      </c>
      <c r="H40" s="38"/>
    </row>
    <row r="41" spans="1:8" ht="14.25">
      <c r="A41" s="26"/>
      <c r="B41" s="29" t="s">
        <v>16</v>
      </c>
      <c r="C41" s="27"/>
      <c r="D41" s="27"/>
      <c r="E41" s="28"/>
      <c r="F41" s="30"/>
      <c r="G41" s="31"/>
      <c r="H41" s="30"/>
    </row>
    <row r="42" spans="1:8" ht="14.25">
      <c r="A42" s="26"/>
      <c r="B42" s="29" t="s">
        <v>17</v>
      </c>
      <c r="C42" s="27"/>
      <c r="D42" s="27"/>
      <c r="E42" s="28"/>
      <c r="F42" s="22">
        <v>2254.8288475</v>
      </c>
      <c r="G42" s="32">
        <v>9.059999999999997</v>
      </c>
      <c r="H42" s="22"/>
    </row>
    <row r="43" spans="1:8" ht="14.25">
      <c r="A43" s="35"/>
      <c r="B43" s="45" t="s">
        <v>14</v>
      </c>
      <c r="C43" s="37"/>
      <c r="D43" s="37"/>
      <c r="E43" s="44"/>
      <c r="F43" s="38">
        <v>2254.8288475</v>
      </c>
      <c r="G43" s="39">
        <v>9.059999999999997</v>
      </c>
      <c r="H43" s="38"/>
    </row>
    <row r="44" spans="1:8" ht="14.25">
      <c r="A44" s="46"/>
      <c r="B44" s="48" t="s">
        <v>18</v>
      </c>
      <c r="C44" s="47"/>
      <c r="D44" s="47"/>
      <c r="E44" s="47"/>
      <c r="F44" s="33">
        <v>24892.979</v>
      </c>
      <c r="G44" s="34" t="s">
        <v>19</v>
      </c>
      <c r="H44" s="33"/>
    </row>
    <row r="46" spans="1:7" ht="28.5" customHeight="1">
      <c r="A46" s="57" t="s">
        <v>96</v>
      </c>
      <c r="B46" s="349" t="s">
        <v>97</v>
      </c>
      <c r="C46" s="349"/>
      <c r="D46" s="349"/>
      <c r="E46" s="349"/>
      <c r="F46" s="349"/>
      <c r="G46" s="350"/>
    </row>
  </sheetData>
  <sheetProtection/>
  <mergeCells count="3">
    <mergeCell ref="A2:H2"/>
    <mergeCell ref="B46:G46"/>
    <mergeCell ref="A3:H3"/>
  </mergeCells>
  <conditionalFormatting sqref="C37:D37 C40:E43 F41 H41">
    <cfRule type="cellIs" priority="1" dxfId="26" operator="lessThan" stopIfTrue="1">
      <formula>0</formula>
    </cfRule>
  </conditionalFormatting>
  <conditionalFormatting sqref="G41">
    <cfRule type="cellIs" priority="2" dxfId="26" operator="lessThan" stopIfTrue="1">
      <formula>0</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41"/>
  <sheetViews>
    <sheetView zoomScalePageLayoutView="0" workbookViewId="0" topLeftCell="A1">
      <selection activeCell="A1" sqref="A1"/>
    </sheetView>
  </sheetViews>
  <sheetFormatPr defaultColWidth="9.140625" defaultRowHeight="15"/>
  <cols>
    <col min="1" max="1" width="7.28125" style="0" customWidth="1"/>
    <col min="2" max="2" width="44.7109375" style="0" customWidth="1"/>
    <col min="3" max="3" width="25.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4.25">
      <c r="A1" s="10"/>
      <c r="G1" s="11"/>
    </row>
    <row r="2" spans="1:8" ht="14.25">
      <c r="A2" s="347" t="s">
        <v>101</v>
      </c>
      <c r="B2" s="347"/>
      <c r="C2" s="347"/>
      <c r="D2" s="347"/>
      <c r="E2" s="347"/>
      <c r="F2" s="347"/>
      <c r="G2" s="347"/>
      <c r="H2" s="347"/>
    </row>
    <row r="3" spans="1:8" ht="14.25">
      <c r="A3" s="351" t="s">
        <v>1</v>
      </c>
      <c r="B3" s="351"/>
      <c r="C3" s="351"/>
      <c r="D3" s="351"/>
      <c r="E3" s="351"/>
      <c r="F3" s="351"/>
      <c r="G3" s="351"/>
      <c r="H3" s="351"/>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19"/>
      <c r="B6" s="20" t="s">
        <v>10</v>
      </c>
      <c r="C6" s="21"/>
      <c r="D6" s="21"/>
      <c r="E6" s="22"/>
      <c r="F6" s="22"/>
      <c r="G6" s="23"/>
      <c r="H6" s="22"/>
    </row>
    <row r="7" spans="1:8" ht="14.25">
      <c r="A7" s="19">
        <v>1</v>
      </c>
      <c r="B7" s="24" t="s">
        <v>24</v>
      </c>
      <c r="C7" s="21" t="s">
        <v>25</v>
      </c>
      <c r="D7" s="21" t="s">
        <v>77</v>
      </c>
      <c r="E7" s="22">
        <v>260</v>
      </c>
      <c r="F7" s="22">
        <v>2602.030137</v>
      </c>
      <c r="G7" s="32">
        <v>12.41</v>
      </c>
      <c r="H7" s="32">
        <v>14.25</v>
      </c>
    </row>
    <row r="8" spans="1:8" ht="14.25">
      <c r="A8" s="19">
        <v>2</v>
      </c>
      <c r="B8" s="24" t="s">
        <v>20</v>
      </c>
      <c r="C8" s="21" t="s">
        <v>21</v>
      </c>
      <c r="D8" s="21" t="s">
        <v>22</v>
      </c>
      <c r="E8" s="22">
        <v>5</v>
      </c>
      <c r="F8" s="22">
        <v>63.3029214</v>
      </c>
      <c r="G8" s="32">
        <v>0.3</v>
      </c>
      <c r="H8" s="32" t="s">
        <v>23</v>
      </c>
    </row>
    <row r="9" spans="1:8" ht="14.25">
      <c r="A9" s="19"/>
      <c r="B9" s="24"/>
      <c r="C9" s="21"/>
      <c r="D9" s="21"/>
      <c r="E9" s="22"/>
      <c r="F9" s="22"/>
      <c r="G9" s="25"/>
      <c r="H9" s="22"/>
    </row>
    <row r="10" spans="1:8" ht="14.25">
      <c r="A10" s="19"/>
      <c r="B10" s="20" t="s">
        <v>11</v>
      </c>
      <c r="C10" s="24"/>
      <c r="D10" s="24"/>
      <c r="E10" s="24"/>
      <c r="F10" s="24"/>
      <c r="G10" s="24"/>
      <c r="H10" s="19"/>
    </row>
    <row r="11" spans="1:8" ht="14.25">
      <c r="A11" s="19">
        <v>3</v>
      </c>
      <c r="B11" s="24" t="s">
        <v>30</v>
      </c>
      <c r="C11" s="21" t="s">
        <v>31</v>
      </c>
      <c r="D11" s="21" t="s">
        <v>32</v>
      </c>
      <c r="E11" s="22">
        <v>558</v>
      </c>
      <c r="F11" s="22">
        <v>5600.8447398</v>
      </c>
      <c r="G11" s="32">
        <v>26.71</v>
      </c>
      <c r="H11" s="32">
        <v>9.09</v>
      </c>
    </row>
    <row r="12" spans="1:8" ht="14.25">
      <c r="A12" s="19">
        <v>4</v>
      </c>
      <c r="B12" s="24" t="s">
        <v>27</v>
      </c>
      <c r="C12" s="21" t="s">
        <v>28</v>
      </c>
      <c r="D12" s="21" t="s">
        <v>81</v>
      </c>
      <c r="E12" s="22">
        <v>280</v>
      </c>
      <c r="F12" s="22">
        <v>2810.459726</v>
      </c>
      <c r="G12" s="32">
        <v>13.4</v>
      </c>
      <c r="H12" s="32">
        <v>9.09</v>
      </c>
    </row>
    <row r="13" spans="1:8" ht="14.25">
      <c r="A13" s="19">
        <v>5</v>
      </c>
      <c r="B13" s="24" t="s">
        <v>33</v>
      </c>
      <c r="C13" s="21" t="s">
        <v>34</v>
      </c>
      <c r="D13" s="21" t="s">
        <v>78</v>
      </c>
      <c r="E13" s="22">
        <v>105</v>
      </c>
      <c r="F13" s="22">
        <v>1054.7681507</v>
      </c>
      <c r="G13" s="32">
        <v>5.03</v>
      </c>
      <c r="H13" s="32">
        <v>10.8</v>
      </c>
    </row>
    <row r="14" spans="1:8" ht="14.25">
      <c r="A14" s="19">
        <v>6</v>
      </c>
      <c r="B14" s="24" t="s">
        <v>30</v>
      </c>
      <c r="C14" s="21" t="s">
        <v>31</v>
      </c>
      <c r="D14" s="21" t="s">
        <v>36</v>
      </c>
      <c r="E14" s="22">
        <v>8</v>
      </c>
      <c r="F14" s="22">
        <v>80.2988493</v>
      </c>
      <c r="G14" s="32">
        <v>0.38</v>
      </c>
      <c r="H14" s="32">
        <v>9.09</v>
      </c>
    </row>
    <row r="15" spans="1:8" ht="14.25">
      <c r="A15" s="19">
        <v>7</v>
      </c>
      <c r="B15" s="24" t="s">
        <v>38</v>
      </c>
      <c r="C15" s="21" t="s">
        <v>39</v>
      </c>
      <c r="D15" s="21" t="s">
        <v>40</v>
      </c>
      <c r="E15" s="22">
        <v>1385</v>
      </c>
      <c r="F15" s="22">
        <v>13.9097637</v>
      </c>
      <c r="G15" s="32">
        <v>0.07</v>
      </c>
      <c r="H15" s="32">
        <v>10.5</v>
      </c>
    </row>
    <row r="16" spans="1:8" ht="14.25">
      <c r="A16" s="19"/>
      <c r="B16" s="24"/>
      <c r="C16" s="21"/>
      <c r="D16" s="21"/>
      <c r="E16" s="22"/>
      <c r="F16" s="22"/>
      <c r="G16" s="32"/>
      <c r="H16" s="22"/>
    </row>
    <row r="17" spans="1:8" ht="14.25">
      <c r="A17" s="50"/>
      <c r="B17" s="51" t="s">
        <v>12</v>
      </c>
      <c r="C17" s="52"/>
      <c r="D17" s="52"/>
      <c r="E17" s="53"/>
      <c r="F17" s="53"/>
      <c r="G17" s="54"/>
      <c r="H17" s="53"/>
    </row>
    <row r="18" spans="1:8" ht="14.25">
      <c r="A18" s="50">
        <v>8</v>
      </c>
      <c r="B18" s="55" t="s">
        <v>56</v>
      </c>
      <c r="C18" s="52" t="s">
        <v>57</v>
      </c>
      <c r="D18" s="52" t="s">
        <v>58</v>
      </c>
      <c r="E18" s="53">
        <v>267</v>
      </c>
      <c r="F18" s="53">
        <v>1309.4246453</v>
      </c>
      <c r="G18" s="54">
        <v>6.24</v>
      </c>
      <c r="H18" s="54">
        <v>4.25</v>
      </c>
    </row>
    <row r="19" spans="1:8" ht="14.25">
      <c r="A19" s="50">
        <f>A18+1</f>
        <v>9</v>
      </c>
      <c r="B19" s="55" t="s">
        <v>44</v>
      </c>
      <c r="C19" s="52" t="s">
        <v>42</v>
      </c>
      <c r="D19" s="52" t="s">
        <v>59</v>
      </c>
      <c r="E19" s="53">
        <v>266</v>
      </c>
      <c r="F19" s="53">
        <v>1298.5969788</v>
      </c>
      <c r="G19" s="54">
        <v>6.19</v>
      </c>
      <c r="H19" s="54">
        <v>4.25</v>
      </c>
    </row>
    <row r="20" spans="1:8" ht="14.25">
      <c r="A20" s="50">
        <f aca="true" t="shared" si="0" ref="A20:A29">A19+1</f>
        <v>10</v>
      </c>
      <c r="B20" s="55" t="s">
        <v>54</v>
      </c>
      <c r="C20" s="52" t="s">
        <v>49</v>
      </c>
      <c r="D20" s="52" t="s">
        <v>55</v>
      </c>
      <c r="E20" s="53">
        <v>209</v>
      </c>
      <c r="F20" s="53">
        <v>1039.1613367</v>
      </c>
      <c r="G20" s="54">
        <v>4.96</v>
      </c>
      <c r="H20" s="54">
        <v>6</v>
      </c>
    </row>
    <row r="21" spans="1:8" ht="14.25">
      <c r="A21" s="50">
        <f t="shared" si="0"/>
        <v>11</v>
      </c>
      <c r="B21" s="55" t="s">
        <v>48</v>
      </c>
      <c r="C21" s="52" t="s">
        <v>49</v>
      </c>
      <c r="D21" s="52" t="s">
        <v>50</v>
      </c>
      <c r="E21" s="53">
        <v>197</v>
      </c>
      <c r="F21" s="53">
        <v>979.3066624</v>
      </c>
      <c r="G21" s="54">
        <v>4.67</v>
      </c>
      <c r="H21" s="54">
        <v>4.05</v>
      </c>
    </row>
    <row r="22" spans="1:8" ht="14.25">
      <c r="A22" s="50">
        <f t="shared" si="0"/>
        <v>12</v>
      </c>
      <c r="B22" s="55" t="s">
        <v>41</v>
      </c>
      <c r="C22" s="52" t="s">
        <v>42</v>
      </c>
      <c r="D22" s="52" t="s">
        <v>43</v>
      </c>
      <c r="E22" s="53">
        <v>184</v>
      </c>
      <c r="F22" s="53">
        <v>914.6713907</v>
      </c>
      <c r="G22" s="54">
        <v>4.36</v>
      </c>
      <c r="H22" s="54">
        <v>4.6</v>
      </c>
    </row>
    <row r="23" spans="1:8" ht="14.25">
      <c r="A23" s="50">
        <f t="shared" si="0"/>
        <v>13</v>
      </c>
      <c r="B23" s="55" t="s">
        <v>44</v>
      </c>
      <c r="C23" s="52" t="s">
        <v>42</v>
      </c>
      <c r="D23" s="52" t="s">
        <v>45</v>
      </c>
      <c r="E23" s="53">
        <v>120</v>
      </c>
      <c r="F23" s="53">
        <v>592.20492</v>
      </c>
      <c r="G23" s="54">
        <v>2.82</v>
      </c>
      <c r="H23" s="54">
        <v>4.1</v>
      </c>
    </row>
    <row r="24" spans="1:8" ht="14.25">
      <c r="A24" s="50">
        <f t="shared" si="0"/>
        <v>14</v>
      </c>
      <c r="B24" s="55" t="s">
        <v>61</v>
      </c>
      <c r="C24" s="52" t="s">
        <v>62</v>
      </c>
      <c r="D24" s="52" t="s">
        <v>63</v>
      </c>
      <c r="E24" s="53">
        <v>108</v>
      </c>
      <c r="F24" s="53">
        <v>537.4375863</v>
      </c>
      <c r="G24" s="54">
        <v>2.56</v>
      </c>
      <c r="H24" s="54">
        <v>4.3</v>
      </c>
    </row>
    <row r="25" spans="1:8" ht="14.25">
      <c r="A25" s="50">
        <f t="shared" si="0"/>
        <v>15</v>
      </c>
      <c r="B25" s="55" t="s">
        <v>61</v>
      </c>
      <c r="C25" s="52" t="s">
        <v>62</v>
      </c>
      <c r="D25" s="52" t="s">
        <v>66</v>
      </c>
      <c r="E25" s="53">
        <v>79</v>
      </c>
      <c r="F25" s="53">
        <v>392.4301765</v>
      </c>
      <c r="G25" s="54">
        <v>1.87</v>
      </c>
      <c r="H25" s="54">
        <v>4.3</v>
      </c>
    </row>
    <row r="26" spans="1:8" ht="14.25">
      <c r="A26" s="50">
        <f t="shared" si="0"/>
        <v>16</v>
      </c>
      <c r="B26" s="55" t="s">
        <v>46</v>
      </c>
      <c r="C26" s="52" t="s">
        <v>42</v>
      </c>
      <c r="D26" s="52" t="s">
        <v>64</v>
      </c>
      <c r="E26" s="53">
        <v>71</v>
      </c>
      <c r="F26" s="53">
        <v>348.6327435</v>
      </c>
      <c r="G26" s="54">
        <v>1.66</v>
      </c>
      <c r="H26" s="54">
        <v>4.15</v>
      </c>
    </row>
    <row r="27" spans="1:8" ht="14.25">
      <c r="A27" s="50">
        <f t="shared" si="0"/>
        <v>17</v>
      </c>
      <c r="B27" s="55" t="s">
        <v>48</v>
      </c>
      <c r="C27" s="52" t="s">
        <v>49</v>
      </c>
      <c r="D27" s="52" t="s">
        <v>67</v>
      </c>
      <c r="E27" s="53">
        <v>64</v>
      </c>
      <c r="F27" s="53">
        <v>315.744675</v>
      </c>
      <c r="G27" s="54">
        <v>1.51</v>
      </c>
      <c r="H27" s="54">
        <v>4.2</v>
      </c>
    </row>
    <row r="28" spans="1:8" ht="14.25">
      <c r="A28" s="50">
        <f t="shared" si="0"/>
        <v>18</v>
      </c>
      <c r="B28" s="55" t="s">
        <v>51</v>
      </c>
      <c r="C28" s="52" t="s">
        <v>57</v>
      </c>
      <c r="D28" s="52" t="s">
        <v>65</v>
      </c>
      <c r="E28" s="53">
        <v>43</v>
      </c>
      <c r="F28" s="53">
        <v>211.5916158</v>
      </c>
      <c r="G28" s="54">
        <v>1.01</v>
      </c>
      <c r="H28" s="54">
        <v>4.25</v>
      </c>
    </row>
    <row r="29" spans="1:8" ht="14.25">
      <c r="A29" s="50">
        <f t="shared" si="0"/>
        <v>19</v>
      </c>
      <c r="B29" s="55" t="s">
        <v>56</v>
      </c>
      <c r="C29" s="52" t="s">
        <v>57</v>
      </c>
      <c r="D29" s="52" t="s">
        <v>60</v>
      </c>
      <c r="E29" s="53">
        <v>40</v>
      </c>
      <c r="F29" s="53">
        <v>196.6401061</v>
      </c>
      <c r="G29" s="54">
        <v>0.94</v>
      </c>
      <c r="H29" s="54">
        <v>4.35</v>
      </c>
    </row>
    <row r="30" spans="1:8" ht="14.25">
      <c r="A30" s="19"/>
      <c r="B30" s="24"/>
      <c r="C30" s="21"/>
      <c r="D30" s="21"/>
      <c r="E30" s="22"/>
      <c r="F30" s="22"/>
      <c r="G30" s="32"/>
      <c r="H30" s="22"/>
    </row>
    <row r="31" spans="1:8" ht="14.25">
      <c r="A31" s="19"/>
      <c r="B31" s="20"/>
      <c r="C31" s="21"/>
      <c r="D31" s="21"/>
      <c r="E31" s="22"/>
      <c r="F31" s="22"/>
      <c r="G31" s="32"/>
      <c r="H31" s="22"/>
    </row>
    <row r="32" spans="1:8" ht="14.25">
      <c r="A32" s="35"/>
      <c r="B32" s="36" t="s">
        <v>14</v>
      </c>
      <c r="C32" s="37"/>
      <c r="D32" s="37"/>
      <c r="E32" s="38"/>
      <c r="F32" s="38">
        <v>20361.457125</v>
      </c>
      <c r="G32" s="39">
        <v>97.08999999999999</v>
      </c>
      <c r="H32" s="38"/>
    </row>
    <row r="33" spans="1:8" ht="14.25">
      <c r="A33" s="14"/>
      <c r="B33" s="20" t="s">
        <v>15</v>
      </c>
      <c r="C33" s="15"/>
      <c r="D33" s="15"/>
      <c r="E33" s="16"/>
      <c r="F33" s="17"/>
      <c r="G33" s="18"/>
      <c r="H33" s="17"/>
    </row>
    <row r="34" spans="1:8" ht="14.25">
      <c r="A34" s="19"/>
      <c r="B34" s="24" t="s">
        <v>15</v>
      </c>
      <c r="C34" s="21"/>
      <c r="D34" s="21"/>
      <c r="E34" s="22"/>
      <c r="F34" s="22">
        <v>594.0903337</v>
      </c>
      <c r="G34" s="32">
        <v>2.83</v>
      </c>
      <c r="H34" s="56">
        <v>0.0325</v>
      </c>
    </row>
    <row r="35" spans="1:8" ht="14.25">
      <c r="A35" s="35"/>
      <c r="B35" s="36" t="s">
        <v>14</v>
      </c>
      <c r="C35" s="37"/>
      <c r="D35" s="37"/>
      <c r="E35" s="44"/>
      <c r="F35" s="38">
        <v>594.09</v>
      </c>
      <c r="G35" s="39">
        <v>2.83</v>
      </c>
      <c r="H35" s="38"/>
    </row>
    <row r="36" spans="1:8" ht="14.25">
      <c r="A36" s="26"/>
      <c r="B36" s="29" t="s">
        <v>16</v>
      </c>
      <c r="C36" s="27"/>
      <c r="D36" s="27"/>
      <c r="E36" s="28"/>
      <c r="F36" s="30"/>
      <c r="G36" s="31"/>
      <c r="H36" s="30"/>
    </row>
    <row r="37" spans="1:8" ht="14.25">
      <c r="A37" s="26"/>
      <c r="B37" s="29" t="s">
        <v>17</v>
      </c>
      <c r="C37" s="27"/>
      <c r="D37" s="27"/>
      <c r="E37" s="28"/>
      <c r="F37" s="22">
        <v>13.1795349</v>
      </c>
      <c r="G37" s="32">
        <v>0.08000000000001</v>
      </c>
      <c r="H37" s="22"/>
    </row>
    <row r="38" spans="1:8" ht="14.25">
      <c r="A38" s="35"/>
      <c r="B38" s="45" t="s">
        <v>14</v>
      </c>
      <c r="C38" s="37"/>
      <c r="D38" s="37"/>
      <c r="E38" s="44"/>
      <c r="F38" s="38">
        <v>13.1795349</v>
      </c>
      <c r="G38" s="39">
        <v>0.08000000000001</v>
      </c>
      <c r="H38" s="38"/>
    </row>
    <row r="39" spans="1:8" ht="14.25">
      <c r="A39" s="46"/>
      <c r="B39" s="48" t="s">
        <v>18</v>
      </c>
      <c r="C39" s="47"/>
      <c r="D39" s="47"/>
      <c r="E39" s="47"/>
      <c r="F39" s="33">
        <v>20968.727</v>
      </c>
      <c r="G39" s="34" t="s">
        <v>19</v>
      </c>
      <c r="H39" s="33"/>
    </row>
    <row r="41" spans="1:7" ht="29.25" customHeight="1">
      <c r="A41" s="57" t="s">
        <v>96</v>
      </c>
      <c r="B41" s="349" t="s">
        <v>97</v>
      </c>
      <c r="C41" s="349"/>
      <c r="D41" s="349"/>
      <c r="E41" s="349"/>
      <c r="F41" s="349"/>
      <c r="G41" s="350"/>
    </row>
  </sheetData>
  <sheetProtection/>
  <mergeCells count="3">
    <mergeCell ref="A2:H2"/>
    <mergeCell ref="B41:G41"/>
    <mergeCell ref="A3:H3"/>
  </mergeCells>
  <conditionalFormatting sqref="C32:D32 C35:E38 F36 H36">
    <cfRule type="cellIs" priority="1" dxfId="26" operator="lessThan" stopIfTrue="1">
      <formula>0</formula>
    </cfRule>
  </conditionalFormatting>
  <conditionalFormatting sqref="G36">
    <cfRule type="cellIs" priority="2" dxfId="26" operator="lessThan" stopIfTrue="1">
      <formula>0</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43"/>
  <sheetViews>
    <sheetView zoomScalePageLayoutView="0" workbookViewId="0" topLeftCell="A1">
      <selection activeCell="A1" sqref="A1"/>
    </sheetView>
  </sheetViews>
  <sheetFormatPr defaultColWidth="9.140625" defaultRowHeight="15"/>
  <cols>
    <col min="1" max="1" width="7.28125" style="0" customWidth="1"/>
    <col min="2" max="2" width="44.8515625" style="0" customWidth="1"/>
    <col min="3" max="3" width="23.281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4.25">
      <c r="A1" s="10"/>
      <c r="G1" s="11"/>
    </row>
    <row r="2" spans="1:8" ht="14.25">
      <c r="A2" s="347" t="s">
        <v>102</v>
      </c>
      <c r="B2" s="347"/>
      <c r="C2" s="347"/>
      <c r="D2" s="347"/>
      <c r="E2" s="347"/>
      <c r="F2" s="347"/>
      <c r="G2" s="347"/>
      <c r="H2" s="347"/>
    </row>
    <row r="3" spans="1:8" ht="14.25">
      <c r="A3" s="351" t="s">
        <v>1</v>
      </c>
      <c r="B3" s="351"/>
      <c r="C3" s="351"/>
      <c r="D3" s="351"/>
      <c r="E3" s="351"/>
      <c r="F3" s="351"/>
      <c r="G3" s="351"/>
      <c r="H3" s="351"/>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19"/>
      <c r="B6" s="20" t="s">
        <v>10</v>
      </c>
      <c r="C6" s="21"/>
      <c r="D6" s="21"/>
      <c r="E6" s="22"/>
      <c r="F6" s="22"/>
      <c r="G6" s="23"/>
      <c r="H6" s="22"/>
    </row>
    <row r="7" spans="1:8" ht="14.25">
      <c r="A7" s="19">
        <v>1</v>
      </c>
      <c r="B7" s="24" t="s">
        <v>20</v>
      </c>
      <c r="C7" s="21" t="s">
        <v>21</v>
      </c>
      <c r="D7" s="21" t="s">
        <v>22</v>
      </c>
      <c r="E7" s="22">
        <v>77</v>
      </c>
      <c r="F7" s="22">
        <v>974.8649899</v>
      </c>
      <c r="G7" s="32">
        <v>5.8</v>
      </c>
      <c r="H7" s="32" t="s">
        <v>23</v>
      </c>
    </row>
    <row r="8" spans="1:8" ht="14.25">
      <c r="A8" s="19"/>
      <c r="B8" s="24"/>
      <c r="C8" s="21"/>
      <c r="D8" s="21"/>
      <c r="E8" s="22"/>
      <c r="F8" s="22"/>
      <c r="G8" s="25"/>
      <c r="H8" s="22"/>
    </row>
    <row r="9" spans="1:8" ht="14.25">
      <c r="A9" s="19"/>
      <c r="B9" s="20" t="s">
        <v>11</v>
      </c>
      <c r="C9" s="24"/>
      <c r="D9" s="24"/>
      <c r="E9" s="24"/>
      <c r="F9" s="24"/>
      <c r="G9" s="24"/>
      <c r="H9" s="19"/>
    </row>
    <row r="10" spans="1:8" ht="14.25">
      <c r="A10" s="19">
        <v>2</v>
      </c>
      <c r="B10" s="24" t="s">
        <v>30</v>
      </c>
      <c r="C10" s="21" t="s">
        <v>31</v>
      </c>
      <c r="D10" s="21" t="s">
        <v>72</v>
      </c>
      <c r="E10" s="22">
        <v>123</v>
      </c>
      <c r="F10" s="22">
        <v>1057.8875344</v>
      </c>
      <c r="G10" s="32">
        <v>6.29</v>
      </c>
      <c r="H10" s="32">
        <v>9.09</v>
      </c>
    </row>
    <row r="11" spans="1:8" ht="14.25">
      <c r="A11" s="19">
        <v>3</v>
      </c>
      <c r="B11" s="24" t="s">
        <v>30</v>
      </c>
      <c r="C11" s="21" t="s">
        <v>31</v>
      </c>
      <c r="D11" s="21" t="s">
        <v>37</v>
      </c>
      <c r="E11" s="22">
        <v>43</v>
      </c>
      <c r="F11" s="22">
        <v>431.6063151</v>
      </c>
      <c r="G11" s="32">
        <v>2.57</v>
      </c>
      <c r="H11" s="32">
        <v>9.09</v>
      </c>
    </row>
    <row r="12" spans="1:8" ht="14.25">
      <c r="A12" s="19">
        <v>4</v>
      </c>
      <c r="B12" s="24" t="s">
        <v>30</v>
      </c>
      <c r="C12" s="21" t="s">
        <v>31</v>
      </c>
      <c r="D12" s="21" t="s">
        <v>36</v>
      </c>
      <c r="E12" s="22">
        <v>8</v>
      </c>
      <c r="F12" s="22">
        <v>80.2988493</v>
      </c>
      <c r="G12" s="32">
        <v>0.48</v>
      </c>
      <c r="H12" s="32">
        <v>9.09</v>
      </c>
    </row>
    <row r="13" spans="1:8" ht="14.25">
      <c r="A13" s="19">
        <v>5</v>
      </c>
      <c r="B13" s="24" t="s">
        <v>30</v>
      </c>
      <c r="C13" s="21" t="s">
        <v>31</v>
      </c>
      <c r="D13" s="21" t="s">
        <v>32</v>
      </c>
      <c r="E13" s="22">
        <v>4</v>
      </c>
      <c r="F13" s="22">
        <v>40.1494247</v>
      </c>
      <c r="G13" s="32">
        <v>0.24</v>
      </c>
      <c r="H13" s="32">
        <v>9.09</v>
      </c>
    </row>
    <row r="14" spans="1:8" ht="14.25">
      <c r="A14" s="19">
        <v>6</v>
      </c>
      <c r="B14" s="24" t="s">
        <v>69</v>
      </c>
      <c r="C14" s="21" t="s">
        <v>70</v>
      </c>
      <c r="D14" s="21" t="s">
        <v>71</v>
      </c>
      <c r="E14" s="22">
        <v>100</v>
      </c>
      <c r="F14" s="22">
        <v>38.3756849</v>
      </c>
      <c r="G14" s="32">
        <v>0.23</v>
      </c>
      <c r="H14" s="32">
        <v>16</v>
      </c>
    </row>
    <row r="15" spans="1:8" ht="14.25">
      <c r="A15" s="19">
        <v>7</v>
      </c>
      <c r="B15" s="24" t="s">
        <v>73</v>
      </c>
      <c r="C15" s="21" t="s">
        <v>74</v>
      </c>
      <c r="D15" s="21" t="s">
        <v>76</v>
      </c>
      <c r="E15" s="22">
        <v>0.5</v>
      </c>
      <c r="F15" s="22">
        <v>5.0277397</v>
      </c>
      <c r="G15" s="32">
        <v>0.03</v>
      </c>
      <c r="H15" s="32">
        <v>13.5</v>
      </c>
    </row>
    <row r="16" spans="1:8" ht="14.25">
      <c r="A16" s="19"/>
      <c r="B16" s="24"/>
      <c r="C16" s="21"/>
      <c r="D16" s="21"/>
      <c r="E16" s="22"/>
      <c r="F16" s="22"/>
      <c r="G16" s="32"/>
      <c r="H16" s="22"/>
    </row>
    <row r="17" spans="1:8" ht="14.25">
      <c r="A17" s="50"/>
      <c r="B17" s="51" t="s">
        <v>12</v>
      </c>
      <c r="C17" s="52"/>
      <c r="D17" s="52"/>
      <c r="E17" s="53"/>
      <c r="F17" s="53"/>
      <c r="G17" s="54"/>
      <c r="H17" s="53"/>
    </row>
    <row r="18" spans="1:8" ht="14.25">
      <c r="A18" s="50">
        <v>8</v>
      </c>
      <c r="B18" s="55" t="s">
        <v>51</v>
      </c>
      <c r="C18" s="52" t="s">
        <v>57</v>
      </c>
      <c r="D18" s="52" t="s">
        <v>65</v>
      </c>
      <c r="E18" s="53">
        <v>420</v>
      </c>
      <c r="F18" s="53">
        <v>2066.708805</v>
      </c>
      <c r="G18" s="54">
        <v>12.29</v>
      </c>
      <c r="H18" s="54">
        <v>4.25</v>
      </c>
    </row>
    <row r="19" spans="1:8" ht="14.25">
      <c r="A19" s="50">
        <f>A18+1</f>
        <v>9</v>
      </c>
      <c r="B19" s="55" t="s">
        <v>56</v>
      </c>
      <c r="C19" s="52" t="s">
        <v>57</v>
      </c>
      <c r="D19" s="52" t="s">
        <v>60</v>
      </c>
      <c r="E19" s="53">
        <v>389</v>
      </c>
      <c r="F19" s="53">
        <v>1912.3250316</v>
      </c>
      <c r="G19" s="54">
        <v>11.37</v>
      </c>
      <c r="H19" s="54">
        <v>4.35</v>
      </c>
    </row>
    <row r="20" spans="1:8" ht="14.25">
      <c r="A20" s="50">
        <f aca="true" t="shared" si="0" ref="A20:A31">A19+1</f>
        <v>10</v>
      </c>
      <c r="B20" s="55" t="s">
        <v>44</v>
      </c>
      <c r="C20" s="52" t="s">
        <v>42</v>
      </c>
      <c r="D20" s="52" t="s">
        <v>45</v>
      </c>
      <c r="E20" s="53">
        <v>362</v>
      </c>
      <c r="F20" s="53">
        <v>1786.484842</v>
      </c>
      <c r="G20" s="54">
        <v>10.62</v>
      </c>
      <c r="H20" s="54">
        <v>4.1</v>
      </c>
    </row>
    <row r="21" spans="1:8" ht="14.25">
      <c r="A21" s="50">
        <f t="shared" si="0"/>
        <v>11</v>
      </c>
      <c r="B21" s="55" t="s">
        <v>41</v>
      </c>
      <c r="C21" s="52" t="s">
        <v>42</v>
      </c>
      <c r="D21" s="52" t="s">
        <v>43</v>
      </c>
      <c r="E21" s="53">
        <v>217</v>
      </c>
      <c r="F21" s="53">
        <v>1078.7157162</v>
      </c>
      <c r="G21" s="54">
        <v>6.41</v>
      </c>
      <c r="H21" s="54">
        <v>4.6</v>
      </c>
    </row>
    <row r="22" spans="1:8" ht="14.25">
      <c r="A22" s="50">
        <f t="shared" si="0"/>
        <v>12</v>
      </c>
      <c r="B22" s="55" t="s">
        <v>51</v>
      </c>
      <c r="C22" s="52" t="s">
        <v>52</v>
      </c>
      <c r="D22" s="52" t="s">
        <v>53</v>
      </c>
      <c r="E22" s="53">
        <v>218</v>
      </c>
      <c r="F22" s="53">
        <v>1074.8878666</v>
      </c>
      <c r="G22" s="54">
        <v>6.39</v>
      </c>
      <c r="H22" s="54">
        <v>4.2</v>
      </c>
    </row>
    <row r="23" spans="1:8" ht="14.25">
      <c r="A23" s="50">
        <f t="shared" si="0"/>
        <v>13</v>
      </c>
      <c r="B23" s="55" t="s">
        <v>48</v>
      </c>
      <c r="C23" s="52" t="s">
        <v>49</v>
      </c>
      <c r="D23" s="52" t="s">
        <v>50</v>
      </c>
      <c r="E23" s="53">
        <v>198</v>
      </c>
      <c r="F23" s="53">
        <v>984.2777622</v>
      </c>
      <c r="G23" s="54">
        <v>5.85</v>
      </c>
      <c r="H23" s="54">
        <v>4.05</v>
      </c>
    </row>
    <row r="24" spans="1:8" ht="14.25">
      <c r="A24" s="50">
        <f t="shared" si="0"/>
        <v>14</v>
      </c>
      <c r="B24" s="55" t="s">
        <v>54</v>
      </c>
      <c r="C24" s="52" t="s">
        <v>49</v>
      </c>
      <c r="D24" s="52" t="s">
        <v>55</v>
      </c>
      <c r="E24" s="53">
        <v>170</v>
      </c>
      <c r="F24" s="53">
        <v>845.2508481</v>
      </c>
      <c r="G24" s="54">
        <v>5.03</v>
      </c>
      <c r="H24" s="54">
        <v>6</v>
      </c>
    </row>
    <row r="25" spans="1:8" ht="14.25">
      <c r="A25" s="50">
        <f t="shared" si="0"/>
        <v>15</v>
      </c>
      <c r="B25" s="55" t="s">
        <v>46</v>
      </c>
      <c r="C25" s="52" t="s">
        <v>42</v>
      </c>
      <c r="D25" s="52" t="s">
        <v>64</v>
      </c>
      <c r="E25" s="53">
        <v>114</v>
      </c>
      <c r="F25" s="53">
        <v>559.7765178</v>
      </c>
      <c r="G25" s="54">
        <v>3.33</v>
      </c>
      <c r="H25" s="54">
        <v>4.15</v>
      </c>
    </row>
    <row r="26" spans="1:8" ht="14.25">
      <c r="A26" s="50">
        <f t="shared" si="0"/>
        <v>16</v>
      </c>
      <c r="B26" s="55" t="s">
        <v>48</v>
      </c>
      <c r="C26" s="52" t="s">
        <v>49</v>
      </c>
      <c r="D26" s="52" t="s">
        <v>67</v>
      </c>
      <c r="E26" s="53">
        <v>111</v>
      </c>
      <c r="F26" s="53">
        <v>547.6196707</v>
      </c>
      <c r="G26" s="54">
        <v>3.26</v>
      </c>
      <c r="H26" s="54">
        <v>4.2</v>
      </c>
    </row>
    <row r="27" spans="1:8" ht="14.25">
      <c r="A27" s="50">
        <f t="shared" si="0"/>
        <v>17</v>
      </c>
      <c r="B27" s="55" t="s">
        <v>61</v>
      </c>
      <c r="C27" s="52" t="s">
        <v>62</v>
      </c>
      <c r="D27" s="52" t="s">
        <v>66</v>
      </c>
      <c r="E27" s="53">
        <v>101</v>
      </c>
      <c r="F27" s="53">
        <v>501.7145294</v>
      </c>
      <c r="G27" s="54">
        <v>2.98</v>
      </c>
      <c r="H27" s="54">
        <v>4.3</v>
      </c>
    </row>
    <row r="28" spans="1:8" ht="14.25">
      <c r="A28" s="50">
        <f t="shared" si="0"/>
        <v>18</v>
      </c>
      <c r="B28" s="55" t="s">
        <v>46</v>
      </c>
      <c r="C28" s="52" t="s">
        <v>42</v>
      </c>
      <c r="D28" s="52" t="s">
        <v>47</v>
      </c>
      <c r="E28" s="53">
        <v>98</v>
      </c>
      <c r="F28" s="53">
        <v>487.8962107</v>
      </c>
      <c r="G28" s="54">
        <v>2.9</v>
      </c>
      <c r="H28" s="54">
        <v>4.1</v>
      </c>
    </row>
    <row r="29" spans="1:8" ht="14.25">
      <c r="A29" s="50">
        <f t="shared" si="0"/>
        <v>19</v>
      </c>
      <c r="B29" s="55" t="s">
        <v>56</v>
      </c>
      <c r="C29" s="52" t="s">
        <v>57</v>
      </c>
      <c r="D29" s="52" t="s">
        <v>58</v>
      </c>
      <c r="E29" s="53">
        <v>55</v>
      </c>
      <c r="F29" s="53">
        <v>269.7316685</v>
      </c>
      <c r="G29" s="54">
        <v>1.6</v>
      </c>
      <c r="H29" s="54">
        <v>4.25</v>
      </c>
    </row>
    <row r="30" spans="1:8" ht="14.25">
      <c r="A30" s="50">
        <f t="shared" si="0"/>
        <v>20</v>
      </c>
      <c r="B30" s="55" t="s">
        <v>44</v>
      </c>
      <c r="C30" s="52" t="s">
        <v>42</v>
      </c>
      <c r="D30" s="52" t="s">
        <v>59</v>
      </c>
      <c r="E30" s="53">
        <v>54</v>
      </c>
      <c r="F30" s="53">
        <v>263.6249506</v>
      </c>
      <c r="G30" s="54">
        <v>1.57</v>
      </c>
      <c r="H30" s="54">
        <v>4.25</v>
      </c>
    </row>
    <row r="31" spans="1:8" ht="14.25">
      <c r="A31" s="50">
        <f t="shared" si="0"/>
        <v>21</v>
      </c>
      <c r="B31" s="55" t="s">
        <v>61</v>
      </c>
      <c r="C31" s="52" t="s">
        <v>62</v>
      </c>
      <c r="D31" s="52" t="s">
        <v>63</v>
      </c>
      <c r="E31" s="53">
        <v>32</v>
      </c>
      <c r="F31" s="53">
        <v>159.2407663</v>
      </c>
      <c r="G31" s="54">
        <v>0.95</v>
      </c>
      <c r="H31" s="54">
        <v>4.3</v>
      </c>
    </row>
    <row r="32" spans="1:8" ht="14.25">
      <c r="A32" s="19"/>
      <c r="B32" s="24"/>
      <c r="C32" s="21"/>
      <c r="D32" s="21"/>
      <c r="E32" s="22"/>
      <c r="F32" s="22"/>
      <c r="G32" s="32"/>
      <c r="H32" s="22"/>
    </row>
    <row r="33" spans="1:8" ht="14.25">
      <c r="A33" s="19"/>
      <c r="B33" s="20"/>
      <c r="C33" s="21"/>
      <c r="D33" s="21"/>
      <c r="E33" s="22"/>
      <c r="F33" s="22"/>
      <c r="G33" s="32"/>
      <c r="H33" s="22"/>
    </row>
    <row r="34" spans="1:8" ht="14.25">
      <c r="A34" s="35"/>
      <c r="B34" s="36" t="s">
        <v>14</v>
      </c>
      <c r="C34" s="37"/>
      <c r="D34" s="37"/>
      <c r="E34" s="38"/>
      <c r="F34" s="38">
        <v>15166.465723700003</v>
      </c>
      <c r="G34" s="39">
        <v>90.19</v>
      </c>
      <c r="H34" s="38"/>
    </row>
    <row r="35" spans="1:8" ht="14.25">
      <c r="A35" s="14"/>
      <c r="B35" s="20" t="s">
        <v>15</v>
      </c>
      <c r="C35" s="15"/>
      <c r="D35" s="15"/>
      <c r="E35" s="16"/>
      <c r="F35" s="17"/>
      <c r="G35" s="18"/>
      <c r="H35" s="17"/>
    </row>
    <row r="36" spans="1:8" ht="14.25">
      <c r="A36" s="19"/>
      <c r="B36" s="24" t="s">
        <v>15</v>
      </c>
      <c r="C36" s="21"/>
      <c r="D36" s="21"/>
      <c r="E36" s="22"/>
      <c r="F36" s="22">
        <v>299.832855</v>
      </c>
      <c r="G36" s="32">
        <v>1.78</v>
      </c>
      <c r="H36" s="56">
        <v>0.0325</v>
      </c>
    </row>
    <row r="37" spans="1:8" ht="14.25">
      <c r="A37" s="35"/>
      <c r="B37" s="36" t="s">
        <v>14</v>
      </c>
      <c r="C37" s="37"/>
      <c r="D37" s="37"/>
      <c r="E37" s="44"/>
      <c r="F37" s="38">
        <v>299.833</v>
      </c>
      <c r="G37" s="39">
        <v>1.78</v>
      </c>
      <c r="H37" s="38"/>
    </row>
    <row r="38" spans="1:8" ht="14.25">
      <c r="A38" s="26"/>
      <c r="B38" s="29" t="s">
        <v>16</v>
      </c>
      <c r="C38" s="27"/>
      <c r="D38" s="27"/>
      <c r="E38" s="28"/>
      <c r="F38" s="30"/>
      <c r="G38" s="31"/>
      <c r="H38" s="30"/>
    </row>
    <row r="39" spans="1:8" ht="14.25">
      <c r="A39" s="26"/>
      <c r="B39" s="29" t="s">
        <v>17</v>
      </c>
      <c r="C39" s="27"/>
      <c r="D39" s="27"/>
      <c r="E39" s="28"/>
      <c r="F39" s="22">
        <v>1349.509656099998</v>
      </c>
      <c r="G39" s="32">
        <v>8.030000000000003</v>
      </c>
      <c r="H39" s="22"/>
    </row>
    <row r="40" spans="1:8" ht="14.25">
      <c r="A40" s="35"/>
      <c r="B40" s="45" t="s">
        <v>14</v>
      </c>
      <c r="C40" s="37"/>
      <c r="D40" s="37"/>
      <c r="E40" s="44"/>
      <c r="F40" s="38">
        <v>1349.509656099998</v>
      </c>
      <c r="G40" s="39">
        <v>8.030000000000003</v>
      </c>
      <c r="H40" s="38"/>
    </row>
    <row r="41" spans="1:8" ht="14.25">
      <c r="A41" s="46"/>
      <c r="B41" s="48" t="s">
        <v>18</v>
      </c>
      <c r="C41" s="47"/>
      <c r="D41" s="47"/>
      <c r="E41" s="47"/>
      <c r="F41" s="33">
        <v>16815.808</v>
      </c>
      <c r="G41" s="34" t="s">
        <v>19</v>
      </c>
      <c r="H41" s="33"/>
    </row>
    <row r="43" spans="1:7" ht="28.5" customHeight="1">
      <c r="A43" s="57" t="s">
        <v>96</v>
      </c>
      <c r="B43" s="349" t="s">
        <v>97</v>
      </c>
      <c r="C43" s="349"/>
      <c r="D43" s="349"/>
      <c r="E43" s="349"/>
      <c r="F43" s="349"/>
      <c r="G43" s="350"/>
    </row>
  </sheetData>
  <sheetProtection/>
  <mergeCells count="3">
    <mergeCell ref="A2:H2"/>
    <mergeCell ref="B43:G43"/>
    <mergeCell ref="A3:H3"/>
  </mergeCells>
  <conditionalFormatting sqref="C34:D34 C37:E40 F38 H38">
    <cfRule type="cellIs" priority="1" dxfId="26" operator="lessThan" stopIfTrue="1">
      <formula>0</formula>
    </cfRule>
  </conditionalFormatting>
  <conditionalFormatting sqref="G38">
    <cfRule type="cellIs" priority="2" dxfId="26" operator="lessThan" stopIfTrue="1">
      <formula>0</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42"/>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24.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4.25">
      <c r="A1" s="10"/>
      <c r="G1" s="11"/>
    </row>
    <row r="2" spans="1:8" ht="14.25">
      <c r="A2" s="347" t="s">
        <v>103</v>
      </c>
      <c r="B2" s="347"/>
      <c r="C2" s="347"/>
      <c r="D2" s="347"/>
      <c r="E2" s="347"/>
      <c r="F2" s="347"/>
      <c r="G2" s="347"/>
      <c r="H2" s="347"/>
    </row>
    <row r="3" spans="1:8" ht="14.25">
      <c r="A3" s="351" t="s">
        <v>1</v>
      </c>
      <c r="B3" s="351"/>
      <c r="C3" s="351"/>
      <c r="D3" s="351"/>
      <c r="E3" s="351"/>
      <c r="F3" s="351"/>
      <c r="G3" s="351"/>
      <c r="H3" s="351"/>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19"/>
      <c r="B6" s="20" t="s">
        <v>10</v>
      </c>
      <c r="C6" s="21"/>
      <c r="D6" s="21"/>
      <c r="E6" s="22"/>
      <c r="F6" s="22"/>
      <c r="G6" s="23"/>
      <c r="H6" s="22"/>
    </row>
    <row r="7" spans="1:8" ht="14.25">
      <c r="A7" s="19">
        <v>1</v>
      </c>
      <c r="B7" s="24" t="s">
        <v>20</v>
      </c>
      <c r="C7" s="21" t="s">
        <v>21</v>
      </c>
      <c r="D7" s="21" t="s">
        <v>22</v>
      </c>
      <c r="E7" s="22">
        <v>125</v>
      </c>
      <c r="F7" s="22">
        <v>1582.5730356</v>
      </c>
      <c r="G7" s="32">
        <v>7.8</v>
      </c>
      <c r="H7" s="32" t="s">
        <v>23</v>
      </c>
    </row>
    <row r="8" spans="1:8" ht="14.25">
      <c r="A8" s="19"/>
      <c r="B8" s="24"/>
      <c r="C8" s="21"/>
      <c r="D8" s="21"/>
      <c r="E8" s="22"/>
      <c r="F8" s="22"/>
      <c r="G8" s="25"/>
      <c r="H8" s="22"/>
    </row>
    <row r="9" spans="1:8" ht="14.25">
      <c r="A9" s="19"/>
      <c r="B9" s="20" t="s">
        <v>11</v>
      </c>
      <c r="C9" s="24"/>
      <c r="D9" s="24"/>
      <c r="E9" s="24"/>
      <c r="F9" s="24"/>
      <c r="G9" s="24"/>
      <c r="H9" s="19"/>
    </row>
    <row r="10" spans="1:8" ht="14.25">
      <c r="A10" s="19">
        <v>2</v>
      </c>
      <c r="B10" s="24" t="s">
        <v>33</v>
      </c>
      <c r="C10" s="21" t="s">
        <v>34</v>
      </c>
      <c r="D10" s="21" t="s">
        <v>79</v>
      </c>
      <c r="E10" s="22">
        <v>410</v>
      </c>
      <c r="F10" s="22">
        <v>3770.481195</v>
      </c>
      <c r="G10" s="32">
        <v>18.58</v>
      </c>
      <c r="H10" s="32">
        <v>10.8</v>
      </c>
    </row>
    <row r="11" spans="1:8" ht="14.25">
      <c r="A11" s="19">
        <v>3</v>
      </c>
      <c r="B11" s="24" t="s">
        <v>27</v>
      </c>
      <c r="C11" s="21" t="s">
        <v>28</v>
      </c>
      <c r="D11" s="21" t="s">
        <v>80</v>
      </c>
      <c r="E11" s="22">
        <v>160</v>
      </c>
      <c r="F11" s="22">
        <v>1605.9769863</v>
      </c>
      <c r="G11" s="32">
        <v>7.91</v>
      </c>
      <c r="H11" s="32">
        <v>9.09</v>
      </c>
    </row>
    <row r="12" spans="1:8" ht="14.25">
      <c r="A12" s="19">
        <v>4</v>
      </c>
      <c r="B12" s="24" t="s">
        <v>27</v>
      </c>
      <c r="C12" s="21" t="s">
        <v>28</v>
      </c>
      <c r="D12" s="21" t="s">
        <v>68</v>
      </c>
      <c r="E12" s="22">
        <v>100</v>
      </c>
      <c r="F12" s="22">
        <v>1003.7356164</v>
      </c>
      <c r="G12" s="32">
        <v>4.95</v>
      </c>
      <c r="H12" s="32">
        <v>9.09</v>
      </c>
    </row>
    <row r="13" spans="1:8" ht="14.25">
      <c r="A13" s="19">
        <v>5</v>
      </c>
      <c r="B13" s="24" t="s">
        <v>30</v>
      </c>
      <c r="C13" s="21" t="s">
        <v>31</v>
      </c>
      <c r="D13" s="21" t="s">
        <v>37</v>
      </c>
      <c r="E13" s="22">
        <v>43</v>
      </c>
      <c r="F13" s="22">
        <v>431.6063151</v>
      </c>
      <c r="G13" s="32">
        <v>2.13</v>
      </c>
      <c r="H13" s="32">
        <v>9.09</v>
      </c>
    </row>
    <row r="14" spans="1:8" ht="14.25">
      <c r="A14" s="19">
        <v>6</v>
      </c>
      <c r="B14" s="24" t="s">
        <v>30</v>
      </c>
      <c r="C14" s="21" t="s">
        <v>31</v>
      </c>
      <c r="D14" s="21" t="s">
        <v>36</v>
      </c>
      <c r="E14" s="22">
        <v>24</v>
      </c>
      <c r="F14" s="22">
        <v>240.8965479</v>
      </c>
      <c r="G14" s="32">
        <v>1.19</v>
      </c>
      <c r="H14" s="32">
        <v>9.09</v>
      </c>
    </row>
    <row r="15" spans="1:8" ht="14.25">
      <c r="A15" s="19">
        <v>7</v>
      </c>
      <c r="B15" s="24" t="s">
        <v>69</v>
      </c>
      <c r="C15" s="21" t="s">
        <v>70</v>
      </c>
      <c r="D15" s="21" t="s">
        <v>71</v>
      </c>
      <c r="E15" s="22">
        <v>100</v>
      </c>
      <c r="F15" s="22">
        <v>38.3756849</v>
      </c>
      <c r="G15" s="32">
        <v>0.19</v>
      </c>
      <c r="H15" s="32">
        <v>16</v>
      </c>
    </row>
    <row r="16" spans="1:8" ht="14.25">
      <c r="A16" s="19"/>
      <c r="B16" s="24"/>
      <c r="C16" s="21"/>
      <c r="D16" s="21"/>
      <c r="E16" s="22"/>
      <c r="F16" s="22"/>
      <c r="G16" s="32"/>
      <c r="H16" s="22"/>
    </row>
    <row r="17" spans="1:8" ht="14.25">
      <c r="A17" s="50"/>
      <c r="B17" s="51" t="s">
        <v>12</v>
      </c>
      <c r="C17" s="52"/>
      <c r="D17" s="52"/>
      <c r="E17" s="53"/>
      <c r="F17" s="53"/>
      <c r="G17" s="54"/>
      <c r="H17" s="53"/>
    </row>
    <row r="18" spans="1:8" ht="14.25">
      <c r="A18" s="50">
        <v>8</v>
      </c>
      <c r="B18" s="55" t="s">
        <v>41</v>
      </c>
      <c r="C18" s="52" t="s">
        <v>42</v>
      </c>
      <c r="D18" s="52" t="s">
        <v>43</v>
      </c>
      <c r="E18" s="53">
        <v>523</v>
      </c>
      <c r="F18" s="53">
        <v>2599.8540072</v>
      </c>
      <c r="G18" s="54">
        <v>12.81</v>
      </c>
      <c r="H18" s="54">
        <v>4.6</v>
      </c>
    </row>
    <row r="19" spans="1:8" ht="14.25">
      <c r="A19" s="50">
        <v>9</v>
      </c>
      <c r="B19" s="55" t="s">
        <v>44</v>
      </c>
      <c r="C19" s="52" t="s">
        <v>42</v>
      </c>
      <c r="D19" s="52" t="s">
        <v>45</v>
      </c>
      <c r="E19" s="53">
        <v>418</v>
      </c>
      <c r="F19" s="53">
        <v>2062.847138</v>
      </c>
      <c r="G19" s="54">
        <v>10.16</v>
      </c>
      <c r="H19" s="54">
        <v>4.1</v>
      </c>
    </row>
    <row r="20" spans="1:8" ht="14.25">
      <c r="A20" s="50">
        <v>10</v>
      </c>
      <c r="B20" s="55" t="s">
        <v>46</v>
      </c>
      <c r="C20" s="52" t="s">
        <v>42</v>
      </c>
      <c r="D20" s="52" t="s">
        <v>47</v>
      </c>
      <c r="E20" s="53">
        <v>354</v>
      </c>
      <c r="F20" s="53">
        <v>1762.4005979</v>
      </c>
      <c r="G20" s="54">
        <v>8.68</v>
      </c>
      <c r="H20" s="54">
        <v>4.1</v>
      </c>
    </row>
    <row r="21" spans="1:8" ht="14.25">
      <c r="A21" s="50">
        <v>11</v>
      </c>
      <c r="B21" s="55" t="s">
        <v>54</v>
      </c>
      <c r="C21" s="52" t="s">
        <v>49</v>
      </c>
      <c r="D21" s="52" t="s">
        <v>55</v>
      </c>
      <c r="E21" s="53">
        <v>255</v>
      </c>
      <c r="F21" s="53">
        <v>1267.8762721</v>
      </c>
      <c r="G21" s="54">
        <v>6.25</v>
      </c>
      <c r="H21" s="54">
        <v>6</v>
      </c>
    </row>
    <row r="22" spans="1:8" ht="14.25">
      <c r="A22" s="50">
        <v>12</v>
      </c>
      <c r="B22" s="55" t="s">
        <v>51</v>
      </c>
      <c r="C22" s="52" t="s">
        <v>52</v>
      </c>
      <c r="D22" s="52" t="s">
        <v>53</v>
      </c>
      <c r="E22" s="53">
        <v>250</v>
      </c>
      <c r="F22" s="53">
        <v>1232.6695718</v>
      </c>
      <c r="G22" s="54">
        <v>6.07</v>
      </c>
      <c r="H22" s="54">
        <v>4.2</v>
      </c>
    </row>
    <row r="23" spans="1:8" ht="14.25">
      <c r="A23" s="50">
        <v>13</v>
      </c>
      <c r="B23" s="55" t="s">
        <v>48</v>
      </c>
      <c r="C23" s="52" t="s">
        <v>49</v>
      </c>
      <c r="D23" s="52" t="s">
        <v>50</v>
      </c>
      <c r="E23" s="53">
        <v>131</v>
      </c>
      <c r="F23" s="53">
        <v>651.214075</v>
      </c>
      <c r="G23" s="54">
        <v>3.21</v>
      </c>
      <c r="H23" s="54">
        <v>4.05</v>
      </c>
    </row>
    <row r="24" spans="1:8" ht="14.25">
      <c r="A24" s="50">
        <v>14</v>
      </c>
      <c r="B24" s="55" t="s">
        <v>61</v>
      </c>
      <c r="C24" s="52" t="s">
        <v>62</v>
      </c>
      <c r="D24" s="52" t="s">
        <v>66</v>
      </c>
      <c r="E24" s="53">
        <v>86</v>
      </c>
      <c r="F24" s="53">
        <v>427.2024706</v>
      </c>
      <c r="G24" s="54">
        <v>2.11</v>
      </c>
      <c r="H24" s="54">
        <v>4.3</v>
      </c>
    </row>
    <row r="25" spans="1:8" ht="14.25">
      <c r="A25" s="50">
        <v>15</v>
      </c>
      <c r="B25" s="55" t="s">
        <v>61</v>
      </c>
      <c r="C25" s="52" t="s">
        <v>62</v>
      </c>
      <c r="D25" s="52" t="s">
        <v>63</v>
      </c>
      <c r="E25" s="53">
        <v>73</v>
      </c>
      <c r="F25" s="53">
        <v>363.2679982</v>
      </c>
      <c r="G25" s="54">
        <v>1.79</v>
      </c>
      <c r="H25" s="54">
        <v>4.3</v>
      </c>
    </row>
    <row r="26" spans="1:8" ht="14.25">
      <c r="A26" s="50">
        <v>16</v>
      </c>
      <c r="B26" s="55" t="s">
        <v>46</v>
      </c>
      <c r="C26" s="52" t="s">
        <v>42</v>
      </c>
      <c r="D26" s="52" t="s">
        <v>64</v>
      </c>
      <c r="E26" s="53">
        <v>70</v>
      </c>
      <c r="F26" s="53">
        <v>343.7224232</v>
      </c>
      <c r="G26" s="54">
        <v>1.69</v>
      </c>
      <c r="H26" s="54">
        <v>4.15</v>
      </c>
    </row>
    <row r="27" spans="1:8" ht="14.25">
      <c r="A27" s="50">
        <v>17</v>
      </c>
      <c r="B27" s="55" t="s">
        <v>48</v>
      </c>
      <c r="C27" s="52" t="s">
        <v>49</v>
      </c>
      <c r="D27" s="52" t="s">
        <v>67</v>
      </c>
      <c r="E27" s="53">
        <v>60</v>
      </c>
      <c r="F27" s="53">
        <v>296.0106328</v>
      </c>
      <c r="G27" s="54">
        <v>1.46</v>
      </c>
      <c r="H27" s="54">
        <v>4.2</v>
      </c>
    </row>
    <row r="28" spans="1:8" ht="14.25">
      <c r="A28" s="50">
        <v>18</v>
      </c>
      <c r="B28" s="55" t="s">
        <v>56</v>
      </c>
      <c r="C28" s="52" t="s">
        <v>57</v>
      </c>
      <c r="D28" s="52" t="s">
        <v>58</v>
      </c>
      <c r="E28" s="53">
        <v>33</v>
      </c>
      <c r="F28" s="53">
        <v>161.8390011</v>
      </c>
      <c r="G28" s="54">
        <v>0.8</v>
      </c>
      <c r="H28" s="54">
        <v>4.25</v>
      </c>
    </row>
    <row r="29" spans="1:8" ht="14.25">
      <c r="A29" s="50">
        <v>19</v>
      </c>
      <c r="B29" s="55" t="s">
        <v>44</v>
      </c>
      <c r="C29" s="52" t="s">
        <v>42</v>
      </c>
      <c r="D29" s="52" t="s">
        <v>59</v>
      </c>
      <c r="E29" s="53">
        <v>32</v>
      </c>
      <c r="F29" s="53">
        <v>156.2221929</v>
      </c>
      <c r="G29" s="54">
        <v>0.77</v>
      </c>
      <c r="H29" s="54">
        <v>4.25</v>
      </c>
    </row>
    <row r="30" spans="1:8" ht="14.25">
      <c r="A30" s="50">
        <v>20</v>
      </c>
      <c r="B30" s="55" t="s">
        <v>51</v>
      </c>
      <c r="C30" s="52" t="s">
        <v>57</v>
      </c>
      <c r="D30" s="52" t="s">
        <v>65</v>
      </c>
      <c r="E30" s="53">
        <v>24</v>
      </c>
      <c r="F30" s="53">
        <v>118.097646</v>
      </c>
      <c r="G30" s="54">
        <v>0.58</v>
      </c>
      <c r="H30" s="54">
        <v>4.25</v>
      </c>
    </row>
    <row r="31" spans="1:8" ht="14.25">
      <c r="A31" s="50">
        <v>21</v>
      </c>
      <c r="B31" s="55" t="s">
        <v>56</v>
      </c>
      <c r="C31" s="52" t="s">
        <v>57</v>
      </c>
      <c r="D31" s="52" t="s">
        <v>60</v>
      </c>
      <c r="E31" s="53">
        <v>20</v>
      </c>
      <c r="F31" s="53">
        <v>98.320053</v>
      </c>
      <c r="G31" s="54">
        <v>0.48</v>
      </c>
      <c r="H31" s="54">
        <v>4.35</v>
      </c>
    </row>
    <row r="32" spans="1:8" ht="14.25">
      <c r="A32" s="19"/>
      <c r="B32" s="24"/>
      <c r="C32" s="21"/>
      <c r="D32" s="21"/>
      <c r="E32" s="22"/>
      <c r="F32" s="22"/>
      <c r="G32" s="32"/>
      <c r="H32" s="22"/>
    </row>
    <row r="33" spans="1:8" ht="14.25">
      <c r="A33" s="35"/>
      <c r="B33" s="36" t="s">
        <v>14</v>
      </c>
      <c r="C33" s="37"/>
      <c r="D33" s="37"/>
      <c r="E33" s="38"/>
      <c r="F33" s="38">
        <v>20215.189461</v>
      </c>
      <c r="G33" s="39">
        <v>99.60999999999999</v>
      </c>
      <c r="H33" s="38"/>
    </row>
    <row r="34" spans="1:8" ht="14.25">
      <c r="A34" s="14"/>
      <c r="B34" s="20" t="s">
        <v>15</v>
      </c>
      <c r="C34" s="15"/>
      <c r="D34" s="15"/>
      <c r="E34" s="16"/>
      <c r="F34" s="17"/>
      <c r="G34" s="18"/>
      <c r="H34" s="17"/>
    </row>
    <row r="35" spans="1:8" ht="14.25">
      <c r="A35" s="19"/>
      <c r="B35" s="24" t="s">
        <v>15</v>
      </c>
      <c r="C35" s="21"/>
      <c r="D35" s="21"/>
      <c r="E35" s="22"/>
      <c r="F35" s="22">
        <v>84.1103156</v>
      </c>
      <c r="G35" s="32">
        <v>0.41</v>
      </c>
      <c r="H35" s="56">
        <v>0.0325</v>
      </c>
    </row>
    <row r="36" spans="1:8" ht="14.25">
      <c r="A36" s="35"/>
      <c r="B36" s="36" t="s">
        <v>14</v>
      </c>
      <c r="C36" s="37"/>
      <c r="D36" s="37"/>
      <c r="E36" s="44"/>
      <c r="F36" s="38">
        <v>84.11</v>
      </c>
      <c r="G36" s="39">
        <v>0.41</v>
      </c>
      <c r="H36" s="38"/>
    </row>
    <row r="37" spans="1:8" ht="14.25">
      <c r="A37" s="26"/>
      <c r="B37" s="29" t="s">
        <v>16</v>
      </c>
      <c r="C37" s="27"/>
      <c r="D37" s="27"/>
      <c r="E37" s="28"/>
      <c r="F37" s="30"/>
      <c r="G37" s="31"/>
      <c r="H37" s="30"/>
    </row>
    <row r="38" spans="1:8" ht="14.25">
      <c r="A38" s="26"/>
      <c r="B38" s="29" t="s">
        <v>17</v>
      </c>
      <c r="C38" s="27"/>
      <c r="D38" s="27"/>
      <c r="E38" s="28"/>
      <c r="F38" s="22">
        <v>-4.77002630000201</v>
      </c>
      <c r="G38" s="32">
        <v>-0.019999999999986</v>
      </c>
      <c r="H38" s="22"/>
    </row>
    <row r="39" spans="1:8" ht="14.25">
      <c r="A39" s="35"/>
      <c r="B39" s="45" t="s">
        <v>14</v>
      </c>
      <c r="C39" s="37"/>
      <c r="D39" s="37"/>
      <c r="E39" s="44"/>
      <c r="F39" s="38">
        <v>-4.77002630000201</v>
      </c>
      <c r="G39" s="39">
        <v>-0.019999999999986</v>
      </c>
      <c r="H39" s="38"/>
    </row>
    <row r="40" spans="1:8" ht="14.25">
      <c r="A40" s="46"/>
      <c r="B40" s="48" t="s">
        <v>18</v>
      </c>
      <c r="C40" s="47"/>
      <c r="D40" s="47"/>
      <c r="E40" s="47"/>
      <c r="F40" s="33">
        <v>20294.53</v>
      </c>
      <c r="G40" s="34" t="s">
        <v>19</v>
      </c>
      <c r="H40" s="33"/>
    </row>
    <row r="42" spans="1:7" ht="29.25" customHeight="1">
      <c r="A42" s="57" t="s">
        <v>96</v>
      </c>
      <c r="B42" s="349" t="s">
        <v>97</v>
      </c>
      <c r="C42" s="349"/>
      <c r="D42" s="349"/>
      <c r="E42" s="349"/>
      <c r="F42" s="349"/>
      <c r="G42" s="350"/>
    </row>
  </sheetData>
  <sheetProtection/>
  <mergeCells count="3">
    <mergeCell ref="A2:H2"/>
    <mergeCell ref="B42:G42"/>
    <mergeCell ref="A3:H3"/>
  </mergeCells>
  <conditionalFormatting sqref="C33:D33 C36:E39 F37 H37">
    <cfRule type="cellIs" priority="1" dxfId="26" operator="lessThan" stopIfTrue="1">
      <formula>0</formula>
    </cfRule>
  </conditionalFormatting>
  <conditionalFormatting sqref="G37">
    <cfRule type="cellIs" priority="2" dxfId="26" operator="lessThan" stopIfTrue="1">
      <formula>0</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47"/>
  <sheetViews>
    <sheetView zoomScalePageLayoutView="0" workbookViewId="0" topLeftCell="A1">
      <selection activeCell="A1" sqref="A1"/>
    </sheetView>
  </sheetViews>
  <sheetFormatPr defaultColWidth="9.140625" defaultRowHeight="15"/>
  <cols>
    <col min="1" max="1" width="7.28125" style="0" customWidth="1"/>
    <col min="2" max="2" width="42.57421875" style="0" customWidth="1"/>
    <col min="3" max="3" width="26.003906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4.25">
      <c r="A1" s="10"/>
      <c r="G1" s="58"/>
    </row>
    <row r="2" spans="1:8" ht="14.25" customHeight="1">
      <c r="A2" s="348" t="s">
        <v>98</v>
      </c>
      <c r="B2" s="348"/>
      <c r="C2" s="348"/>
      <c r="D2" s="348"/>
      <c r="E2" s="348"/>
      <c r="F2" s="348"/>
      <c r="G2" s="348"/>
      <c r="H2" s="348"/>
    </row>
    <row r="3" spans="1:8" ht="14.25">
      <c r="A3" s="352" t="s">
        <v>104</v>
      </c>
      <c r="B3" s="352"/>
      <c r="C3" s="352"/>
      <c r="D3" s="352"/>
      <c r="E3" s="352"/>
      <c r="F3" s="352"/>
      <c r="G3" s="352"/>
      <c r="H3" s="352"/>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59"/>
      <c r="B6" s="20" t="s">
        <v>10</v>
      </c>
      <c r="C6" s="60"/>
      <c r="D6" s="60"/>
      <c r="E6" s="61"/>
      <c r="F6" s="62"/>
      <c r="G6" s="63"/>
      <c r="H6" s="61"/>
    </row>
    <row r="7" spans="1:8" ht="14.25">
      <c r="A7" s="59">
        <v>1</v>
      </c>
      <c r="B7" s="60" t="s">
        <v>24</v>
      </c>
      <c r="C7" s="60" t="s">
        <v>25</v>
      </c>
      <c r="D7" s="60" t="s">
        <v>26</v>
      </c>
      <c r="E7" s="61">
        <v>350</v>
      </c>
      <c r="F7" s="61">
        <v>3000</v>
      </c>
      <c r="G7" s="64">
        <v>7.54</v>
      </c>
      <c r="H7" s="64">
        <v>14.25</v>
      </c>
    </row>
    <row r="8" spans="1:8" ht="14.25">
      <c r="A8" s="59"/>
      <c r="B8" s="60"/>
      <c r="C8" s="60"/>
      <c r="D8" s="60"/>
      <c r="E8" s="61"/>
      <c r="F8" s="61"/>
      <c r="G8" s="65"/>
      <c r="H8" s="61"/>
    </row>
    <row r="9" spans="1:8" ht="14.25">
      <c r="A9" s="59"/>
      <c r="B9" s="20" t="s">
        <v>11</v>
      </c>
      <c r="C9" s="60"/>
      <c r="D9" s="60"/>
      <c r="E9" s="60"/>
      <c r="F9" s="60"/>
      <c r="G9" s="60"/>
      <c r="H9" s="59"/>
    </row>
    <row r="10" spans="1:8" ht="14.25">
      <c r="A10" s="59">
        <v>2</v>
      </c>
      <c r="B10" s="60" t="s">
        <v>27</v>
      </c>
      <c r="C10" s="60" t="s">
        <v>28</v>
      </c>
      <c r="D10" s="60" t="s">
        <v>29</v>
      </c>
      <c r="E10" s="61">
        <v>650</v>
      </c>
      <c r="F10" s="61">
        <v>5700</v>
      </c>
      <c r="G10" s="64">
        <v>14.33</v>
      </c>
      <c r="H10" s="64">
        <v>9.09</v>
      </c>
    </row>
    <row r="11" spans="1:8" ht="14.25">
      <c r="A11" s="59">
        <v>3</v>
      </c>
      <c r="B11" s="60" t="s">
        <v>30</v>
      </c>
      <c r="C11" s="60" t="s">
        <v>31</v>
      </c>
      <c r="D11" s="60" t="s">
        <v>32</v>
      </c>
      <c r="E11" s="61">
        <v>261</v>
      </c>
      <c r="F11" s="61">
        <v>2610</v>
      </c>
      <c r="G11" s="64">
        <v>6.56</v>
      </c>
      <c r="H11" s="64">
        <v>9.09</v>
      </c>
    </row>
    <row r="12" spans="1:8" ht="14.25">
      <c r="A12" s="59">
        <v>4</v>
      </c>
      <c r="B12" s="60" t="s">
        <v>33</v>
      </c>
      <c r="C12" s="60" t="s">
        <v>34</v>
      </c>
      <c r="D12" s="60" t="s">
        <v>35</v>
      </c>
      <c r="E12" s="61">
        <v>120</v>
      </c>
      <c r="F12" s="61">
        <v>998.69706</v>
      </c>
      <c r="G12" s="64">
        <v>2.51</v>
      </c>
      <c r="H12" s="64">
        <v>10.8</v>
      </c>
    </row>
    <row r="13" spans="1:8" ht="14.25">
      <c r="A13" s="59">
        <v>5</v>
      </c>
      <c r="B13" s="60" t="s">
        <v>30</v>
      </c>
      <c r="C13" s="60" t="s">
        <v>31</v>
      </c>
      <c r="D13" s="60" t="s">
        <v>36</v>
      </c>
      <c r="E13" s="61">
        <v>75</v>
      </c>
      <c r="F13" s="61">
        <v>750</v>
      </c>
      <c r="G13" s="64">
        <v>1.89</v>
      </c>
      <c r="H13" s="64">
        <v>9.09</v>
      </c>
    </row>
    <row r="14" spans="1:8" ht="14.25">
      <c r="A14" s="59">
        <v>6</v>
      </c>
      <c r="B14" s="60" t="s">
        <v>30</v>
      </c>
      <c r="C14" s="60" t="s">
        <v>31</v>
      </c>
      <c r="D14" s="60" t="s">
        <v>37</v>
      </c>
      <c r="E14" s="61">
        <v>47</v>
      </c>
      <c r="F14" s="61">
        <v>470</v>
      </c>
      <c r="G14" s="64">
        <v>1.18</v>
      </c>
      <c r="H14" s="64">
        <v>9.09</v>
      </c>
    </row>
    <row r="15" spans="1:8" ht="14.25">
      <c r="A15" s="59">
        <v>7</v>
      </c>
      <c r="B15" s="60" t="s">
        <v>38</v>
      </c>
      <c r="C15" s="60" t="s">
        <v>39</v>
      </c>
      <c r="D15" s="60" t="s">
        <v>40</v>
      </c>
      <c r="E15" s="61">
        <v>18663</v>
      </c>
      <c r="F15" s="61">
        <v>186.63</v>
      </c>
      <c r="G15" s="64">
        <v>0.47</v>
      </c>
      <c r="H15" s="64">
        <v>10.5</v>
      </c>
    </row>
    <row r="16" spans="1:8" ht="14.25">
      <c r="A16" s="59"/>
      <c r="B16" s="60"/>
      <c r="C16" s="60"/>
      <c r="D16" s="60"/>
      <c r="E16" s="61"/>
      <c r="F16" s="61"/>
      <c r="G16" s="64"/>
      <c r="H16" s="61"/>
    </row>
    <row r="17" spans="1:8" ht="14.25">
      <c r="A17" s="66"/>
      <c r="B17" s="51" t="s">
        <v>12</v>
      </c>
      <c r="C17" s="67"/>
      <c r="D17" s="67"/>
      <c r="E17" s="68"/>
      <c r="F17" s="68"/>
      <c r="G17" s="69"/>
      <c r="H17" s="68"/>
    </row>
    <row r="18" spans="1:8" ht="14.25">
      <c r="A18" s="66">
        <v>8</v>
      </c>
      <c r="B18" s="67" t="s">
        <v>41</v>
      </c>
      <c r="C18" s="67" t="s">
        <v>42</v>
      </c>
      <c r="D18" s="67" t="s">
        <v>43</v>
      </c>
      <c r="E18" s="68">
        <v>829</v>
      </c>
      <c r="F18" s="68">
        <v>4128.6543307</v>
      </c>
      <c r="G18" s="69">
        <v>10.38</v>
      </c>
      <c r="H18" s="69">
        <v>4.6</v>
      </c>
    </row>
    <row r="19" spans="1:8" ht="14.25">
      <c r="A19" s="66">
        <f>A18+1</f>
        <v>9</v>
      </c>
      <c r="B19" s="67" t="s">
        <v>44</v>
      </c>
      <c r="C19" s="67" t="s">
        <v>42</v>
      </c>
      <c r="D19" s="67" t="s">
        <v>45</v>
      </c>
      <c r="E19" s="68">
        <v>621</v>
      </c>
      <c r="F19" s="68">
        <v>3069.7883685</v>
      </c>
      <c r="G19" s="69">
        <v>7.72</v>
      </c>
      <c r="H19" s="69">
        <v>4.1</v>
      </c>
    </row>
    <row r="20" spans="1:8" ht="14.25">
      <c r="A20" s="66">
        <f aca="true" t="shared" si="0" ref="A20:A31">A19+1</f>
        <v>10</v>
      </c>
      <c r="B20" s="67" t="s">
        <v>46</v>
      </c>
      <c r="C20" s="67" t="s">
        <v>42</v>
      </c>
      <c r="D20" s="67" t="s">
        <v>47</v>
      </c>
      <c r="E20" s="68">
        <v>533</v>
      </c>
      <c r="F20" s="68">
        <v>2657.9587461</v>
      </c>
      <c r="G20" s="69">
        <v>6.68</v>
      </c>
      <c r="H20" s="69">
        <v>4.1</v>
      </c>
    </row>
    <row r="21" spans="1:8" ht="14.25">
      <c r="A21" s="66">
        <f t="shared" si="0"/>
        <v>11</v>
      </c>
      <c r="B21" s="67" t="s">
        <v>48</v>
      </c>
      <c r="C21" s="67" t="s">
        <v>49</v>
      </c>
      <c r="D21" s="67" t="s">
        <v>50</v>
      </c>
      <c r="E21" s="68">
        <v>406</v>
      </c>
      <c r="F21" s="68">
        <v>2021.587318</v>
      </c>
      <c r="G21" s="69">
        <v>5.08</v>
      </c>
      <c r="H21" s="69">
        <v>4.05</v>
      </c>
    </row>
    <row r="22" spans="1:8" ht="14.25">
      <c r="A22" s="66">
        <f t="shared" si="0"/>
        <v>12</v>
      </c>
      <c r="B22" s="67" t="s">
        <v>51</v>
      </c>
      <c r="C22" s="67" t="s">
        <v>52</v>
      </c>
      <c r="D22" s="67" t="s">
        <v>53</v>
      </c>
      <c r="E22" s="68">
        <v>372</v>
      </c>
      <c r="F22" s="68">
        <v>1837.3571615</v>
      </c>
      <c r="G22" s="69">
        <v>4.62</v>
      </c>
      <c r="H22" s="69">
        <v>4.2</v>
      </c>
    </row>
    <row r="23" spans="1:8" ht="14.25">
      <c r="A23" s="66">
        <f t="shared" si="0"/>
        <v>13</v>
      </c>
      <c r="B23" s="67" t="s">
        <v>54</v>
      </c>
      <c r="C23" s="67" t="s">
        <v>49</v>
      </c>
      <c r="D23" s="67" t="s">
        <v>55</v>
      </c>
      <c r="E23" s="68">
        <v>366</v>
      </c>
      <c r="F23" s="68">
        <v>1824.1573459</v>
      </c>
      <c r="G23" s="69">
        <v>4.59</v>
      </c>
      <c r="H23" s="69">
        <v>6</v>
      </c>
    </row>
    <row r="24" spans="1:8" ht="14.25">
      <c r="A24" s="66">
        <f t="shared" si="0"/>
        <v>14</v>
      </c>
      <c r="B24" s="67" t="s">
        <v>56</v>
      </c>
      <c r="C24" s="67" t="s">
        <v>57</v>
      </c>
      <c r="D24" s="67" t="s">
        <v>58</v>
      </c>
      <c r="E24" s="68">
        <v>293</v>
      </c>
      <c r="F24" s="68">
        <v>1439.4400398</v>
      </c>
      <c r="G24" s="69">
        <v>3.62</v>
      </c>
      <c r="H24" s="69">
        <v>4.25</v>
      </c>
    </row>
    <row r="25" spans="1:8" ht="14.25">
      <c r="A25" s="66">
        <f t="shared" si="0"/>
        <v>15</v>
      </c>
      <c r="B25" s="67" t="s">
        <v>44</v>
      </c>
      <c r="C25" s="67" t="s">
        <v>42</v>
      </c>
      <c r="D25" s="67" t="s">
        <v>59</v>
      </c>
      <c r="E25" s="68">
        <v>294</v>
      </c>
      <c r="F25" s="68">
        <v>1437.7944219</v>
      </c>
      <c r="G25" s="69">
        <v>3.62</v>
      </c>
      <c r="H25" s="69">
        <v>4.25</v>
      </c>
    </row>
    <row r="26" spans="1:8" ht="14.25">
      <c r="A26" s="66">
        <f t="shared" si="0"/>
        <v>16</v>
      </c>
      <c r="B26" s="67" t="s">
        <v>56</v>
      </c>
      <c r="C26" s="67" t="s">
        <v>57</v>
      </c>
      <c r="D26" s="67" t="s">
        <v>60</v>
      </c>
      <c r="E26" s="68">
        <v>184</v>
      </c>
      <c r="F26" s="68">
        <v>906.1544371</v>
      </c>
      <c r="G26" s="69">
        <v>2.28</v>
      </c>
      <c r="H26" s="69">
        <v>4.35</v>
      </c>
    </row>
    <row r="27" spans="1:8" ht="14.25">
      <c r="A27" s="66">
        <f t="shared" si="0"/>
        <v>17</v>
      </c>
      <c r="B27" s="67" t="s">
        <v>61</v>
      </c>
      <c r="C27" s="67" t="s">
        <v>62</v>
      </c>
      <c r="D27" s="67" t="s">
        <v>63</v>
      </c>
      <c r="E27" s="68">
        <v>178</v>
      </c>
      <c r="F27" s="68">
        <v>887.3218495</v>
      </c>
      <c r="G27" s="69">
        <v>2.23</v>
      </c>
      <c r="H27" s="69">
        <v>4.3</v>
      </c>
    </row>
    <row r="28" spans="1:8" ht="14.25">
      <c r="A28" s="66">
        <f t="shared" si="0"/>
        <v>18</v>
      </c>
      <c r="B28" s="67" t="s">
        <v>46</v>
      </c>
      <c r="C28" s="67" t="s">
        <v>42</v>
      </c>
      <c r="D28" s="67" t="s">
        <v>64</v>
      </c>
      <c r="E28" s="68">
        <v>162</v>
      </c>
      <c r="F28" s="68">
        <v>796.825444</v>
      </c>
      <c r="G28" s="69">
        <v>2</v>
      </c>
      <c r="H28" s="69">
        <v>4.15</v>
      </c>
    </row>
    <row r="29" spans="1:8" ht="14.25">
      <c r="A29" s="66">
        <f t="shared" si="0"/>
        <v>19</v>
      </c>
      <c r="B29" s="67" t="s">
        <v>51</v>
      </c>
      <c r="C29" s="67" t="s">
        <v>57</v>
      </c>
      <c r="D29" s="67" t="s">
        <v>65</v>
      </c>
      <c r="E29" s="68">
        <v>161</v>
      </c>
      <c r="F29" s="68">
        <v>793.615529</v>
      </c>
      <c r="G29" s="69">
        <v>2</v>
      </c>
      <c r="H29" s="69">
        <v>4.25</v>
      </c>
    </row>
    <row r="30" spans="1:8" ht="14.25">
      <c r="A30" s="66">
        <f t="shared" si="0"/>
        <v>20</v>
      </c>
      <c r="B30" s="67" t="s">
        <v>61</v>
      </c>
      <c r="C30" s="67" t="s">
        <v>62</v>
      </c>
      <c r="D30" s="67" t="s">
        <v>66</v>
      </c>
      <c r="E30" s="68">
        <v>147</v>
      </c>
      <c r="F30" s="68">
        <v>731.4990221</v>
      </c>
      <c r="G30" s="69">
        <v>1.84</v>
      </c>
      <c r="H30" s="69">
        <v>4.3</v>
      </c>
    </row>
    <row r="31" spans="1:8" ht="14.25">
      <c r="A31" s="66">
        <f t="shared" si="0"/>
        <v>21</v>
      </c>
      <c r="B31" s="67" t="s">
        <v>48</v>
      </c>
      <c r="C31" s="67" t="s">
        <v>49</v>
      </c>
      <c r="D31" s="67" t="s">
        <v>67</v>
      </c>
      <c r="E31" s="68">
        <v>123</v>
      </c>
      <c r="F31" s="68">
        <v>607.8613993</v>
      </c>
      <c r="G31" s="69">
        <v>1.53</v>
      </c>
      <c r="H31" s="69">
        <v>4.2</v>
      </c>
    </row>
    <row r="32" spans="1:8" ht="14.25">
      <c r="A32" s="59"/>
      <c r="B32" s="60"/>
      <c r="C32" s="60"/>
      <c r="D32" s="60"/>
      <c r="E32" s="61"/>
      <c r="F32" s="61"/>
      <c r="G32" s="64"/>
      <c r="H32" s="61"/>
    </row>
    <row r="33" spans="1:8" ht="14.25">
      <c r="A33" s="59"/>
      <c r="B33" s="20"/>
      <c r="C33" s="60"/>
      <c r="D33" s="60"/>
      <c r="E33" s="61"/>
      <c r="F33" s="61"/>
      <c r="G33" s="64"/>
      <c r="H33" s="61"/>
    </row>
    <row r="34" spans="1:8" ht="14.25">
      <c r="A34" s="35"/>
      <c r="B34" s="70" t="s">
        <v>14</v>
      </c>
      <c r="C34" s="37"/>
      <c r="D34" s="37"/>
      <c r="E34" s="38"/>
      <c r="F34" s="38">
        <v>36855.3424734</v>
      </c>
      <c r="G34" s="39">
        <v>92.66999999999999</v>
      </c>
      <c r="H34" s="38"/>
    </row>
    <row r="35" spans="1:8" ht="14.25">
      <c r="A35" s="14"/>
      <c r="B35" s="20" t="s">
        <v>15</v>
      </c>
      <c r="C35" s="15"/>
      <c r="D35" s="15"/>
      <c r="E35" s="16"/>
      <c r="F35" s="17"/>
      <c r="G35" s="18"/>
      <c r="H35" s="17"/>
    </row>
    <row r="36" spans="1:8" ht="14.25">
      <c r="A36" s="59"/>
      <c r="B36" s="60" t="s">
        <v>15</v>
      </c>
      <c r="C36" s="60"/>
      <c r="D36" s="60"/>
      <c r="E36" s="61"/>
      <c r="F36" s="61">
        <v>2792.293174</v>
      </c>
      <c r="G36" s="64">
        <v>7.02</v>
      </c>
      <c r="H36" s="71">
        <v>0.032064463145082024</v>
      </c>
    </row>
    <row r="37" spans="1:8" ht="14.25">
      <c r="A37" s="35"/>
      <c r="B37" s="70" t="s">
        <v>14</v>
      </c>
      <c r="C37" s="37"/>
      <c r="D37" s="37"/>
      <c r="E37" s="44"/>
      <c r="F37" s="38">
        <v>2792.293</v>
      </c>
      <c r="G37" s="39">
        <v>7.02</v>
      </c>
      <c r="H37" s="38"/>
    </row>
    <row r="38" spans="1:8" ht="14.25">
      <c r="A38" s="72"/>
      <c r="B38" s="73" t="s">
        <v>16</v>
      </c>
      <c r="C38" s="74"/>
      <c r="D38" s="74"/>
      <c r="E38" s="75"/>
      <c r="F38" s="76"/>
      <c r="G38" s="77"/>
      <c r="H38" s="76"/>
    </row>
    <row r="39" spans="1:8" ht="14.25">
      <c r="A39" s="72"/>
      <c r="B39" s="73" t="s">
        <v>17</v>
      </c>
      <c r="C39" s="74"/>
      <c r="D39" s="74"/>
      <c r="E39" s="75"/>
      <c r="F39" s="61">
        <v>124.88901540000234</v>
      </c>
      <c r="G39" s="64">
        <v>0.310000000000012</v>
      </c>
      <c r="H39" s="61"/>
    </row>
    <row r="40" spans="1:8" ht="14.25">
      <c r="A40" s="35"/>
      <c r="B40" s="78" t="s">
        <v>14</v>
      </c>
      <c r="C40" s="37"/>
      <c r="D40" s="37"/>
      <c r="E40" s="44"/>
      <c r="F40" s="38">
        <v>124.88901540000234</v>
      </c>
      <c r="G40" s="39">
        <v>0.310000000000012</v>
      </c>
      <c r="H40" s="38"/>
    </row>
    <row r="41" spans="1:8" ht="14.25">
      <c r="A41" s="46"/>
      <c r="B41" s="48" t="s">
        <v>18</v>
      </c>
      <c r="C41" s="47"/>
      <c r="D41" s="47"/>
      <c r="E41" s="47"/>
      <c r="F41" s="33">
        <v>39772.525</v>
      </c>
      <c r="G41" s="34" t="s">
        <v>19</v>
      </c>
      <c r="H41" s="33"/>
    </row>
    <row r="43" spans="1:7" ht="29.25" customHeight="1">
      <c r="A43" s="57" t="s">
        <v>96</v>
      </c>
      <c r="B43" s="349" t="s">
        <v>97</v>
      </c>
      <c r="C43" s="349"/>
      <c r="D43" s="349"/>
      <c r="E43" s="349"/>
      <c r="F43" s="349"/>
      <c r="G43" s="350"/>
    </row>
    <row r="45" spans="1:5" ht="14.25">
      <c r="A45" t="s">
        <v>96</v>
      </c>
      <c r="B45" s="79" t="s">
        <v>105</v>
      </c>
      <c r="C45" s="79"/>
      <c r="D45" s="79"/>
      <c r="E45" s="79"/>
    </row>
    <row r="46" spans="2:5" ht="14.25">
      <c r="B46" s="80" t="s">
        <v>106</v>
      </c>
      <c r="C46" s="80"/>
      <c r="D46" s="80"/>
      <c r="E46" s="80"/>
    </row>
    <row r="47" spans="2:6" ht="30.75" customHeight="1">
      <c r="B47" s="353" t="s">
        <v>107</v>
      </c>
      <c r="C47" s="353"/>
      <c r="D47" s="353"/>
      <c r="E47" s="353"/>
      <c r="F47" s="353"/>
    </row>
  </sheetData>
  <sheetProtection/>
  <mergeCells count="4">
    <mergeCell ref="A2:H2"/>
    <mergeCell ref="A3:H3"/>
    <mergeCell ref="B43:G43"/>
    <mergeCell ref="B47:F47"/>
  </mergeCells>
  <conditionalFormatting sqref="C34:D34 C37:E40 F38 H38">
    <cfRule type="cellIs" priority="1" dxfId="26" operator="lessThan" stopIfTrue="1">
      <formula>0</formula>
    </cfRule>
  </conditionalFormatting>
  <conditionalFormatting sqref="G38">
    <cfRule type="cellIs" priority="2" dxfId="26" operator="lessThan" stopIfTrue="1">
      <formula>0</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36"/>
  <sheetViews>
    <sheetView zoomScalePageLayoutView="0" workbookViewId="0" topLeftCell="A1">
      <selection activeCell="A1" sqref="A1"/>
    </sheetView>
  </sheetViews>
  <sheetFormatPr defaultColWidth="9.140625" defaultRowHeight="15"/>
  <cols>
    <col min="1" max="1" width="7.28125" style="82" customWidth="1"/>
    <col min="2" max="2" width="46.8515625" style="82" customWidth="1"/>
    <col min="3" max="3" width="26.7109375" style="82" customWidth="1"/>
    <col min="4" max="4" width="19.28125" style="82" customWidth="1"/>
    <col min="5" max="5" width="20.421875" style="82" customWidth="1"/>
    <col min="6" max="6" width="19.7109375" style="82" customWidth="1"/>
    <col min="7" max="7" width="15.140625" style="82" customWidth="1"/>
    <col min="8" max="8" width="15.00390625" style="82" customWidth="1"/>
    <col min="9" max="16384" width="8.7109375" style="82" customWidth="1"/>
  </cols>
  <sheetData>
    <row r="1" spans="1:7" ht="14.25">
      <c r="A1" s="10"/>
      <c r="G1" s="58"/>
    </row>
    <row r="2" spans="1:8" ht="14.25" customHeight="1">
      <c r="A2" s="348" t="s">
        <v>99</v>
      </c>
      <c r="B2" s="348"/>
      <c r="C2" s="348"/>
      <c r="D2" s="348"/>
      <c r="E2" s="348"/>
      <c r="F2" s="348"/>
      <c r="G2" s="348"/>
      <c r="H2" s="348"/>
    </row>
    <row r="3" spans="1:8" ht="14.25">
      <c r="A3" s="352" t="s">
        <v>104</v>
      </c>
      <c r="B3" s="352"/>
      <c r="C3" s="352"/>
      <c r="D3" s="352"/>
      <c r="E3" s="352"/>
      <c r="F3" s="352"/>
      <c r="G3" s="352"/>
      <c r="H3" s="352"/>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59"/>
      <c r="B6" s="20" t="s">
        <v>11</v>
      </c>
      <c r="C6" s="60"/>
      <c r="D6" s="60"/>
      <c r="E6" s="60"/>
      <c r="F6" s="60"/>
      <c r="G6" s="60"/>
      <c r="H6" s="59"/>
    </row>
    <row r="7" spans="1:8" ht="14.25">
      <c r="A7" s="59">
        <v>1</v>
      </c>
      <c r="B7" s="60" t="s">
        <v>27</v>
      </c>
      <c r="C7" s="60" t="s">
        <v>28</v>
      </c>
      <c r="D7" s="60" t="s">
        <v>68</v>
      </c>
      <c r="E7" s="61">
        <v>90</v>
      </c>
      <c r="F7" s="61">
        <v>900</v>
      </c>
      <c r="G7" s="64">
        <v>10.24</v>
      </c>
      <c r="H7" s="64">
        <v>9.09</v>
      </c>
    </row>
    <row r="8" spans="1:8" ht="14.25">
      <c r="A8" s="59">
        <f>A7+1</f>
        <v>2</v>
      </c>
      <c r="B8" s="60" t="s">
        <v>30</v>
      </c>
      <c r="C8" s="60" t="s">
        <v>31</v>
      </c>
      <c r="D8" s="60" t="s">
        <v>37</v>
      </c>
      <c r="E8" s="61">
        <v>11</v>
      </c>
      <c r="F8" s="61">
        <v>110</v>
      </c>
      <c r="G8" s="64">
        <v>1.25</v>
      </c>
      <c r="H8" s="64">
        <v>9.09</v>
      </c>
    </row>
    <row r="9" spans="1:8" ht="14.25">
      <c r="A9" s="59">
        <f>A8+1</f>
        <v>3</v>
      </c>
      <c r="B9" s="60" t="s">
        <v>30</v>
      </c>
      <c r="C9" s="60" t="s">
        <v>31</v>
      </c>
      <c r="D9" s="60" t="s">
        <v>36</v>
      </c>
      <c r="E9" s="61">
        <v>8</v>
      </c>
      <c r="F9" s="61">
        <v>80</v>
      </c>
      <c r="G9" s="64">
        <v>0.91</v>
      </c>
      <c r="H9" s="64">
        <v>9.09</v>
      </c>
    </row>
    <row r="10" spans="1:8" ht="14.25">
      <c r="A10" s="59">
        <f>A9+1</f>
        <v>4</v>
      </c>
      <c r="B10" s="60" t="s">
        <v>69</v>
      </c>
      <c r="C10" s="60" t="s">
        <v>70</v>
      </c>
      <c r="D10" s="60" t="s">
        <v>71</v>
      </c>
      <c r="E10" s="61">
        <v>200</v>
      </c>
      <c r="F10" s="61">
        <v>62.5</v>
      </c>
      <c r="G10" s="64">
        <v>0.71</v>
      </c>
      <c r="H10" s="64">
        <v>16</v>
      </c>
    </row>
    <row r="11" spans="1:8" ht="14.25">
      <c r="A11" s="59">
        <f>A10+1</f>
        <v>5</v>
      </c>
      <c r="B11" s="60" t="s">
        <v>30</v>
      </c>
      <c r="C11" s="60" t="s">
        <v>31</v>
      </c>
      <c r="D11" s="60" t="s">
        <v>72</v>
      </c>
      <c r="E11" s="61">
        <v>8</v>
      </c>
      <c r="F11" s="61">
        <v>57.099238321</v>
      </c>
      <c r="G11" s="64">
        <v>0.65</v>
      </c>
      <c r="H11" s="64">
        <v>9.09</v>
      </c>
    </row>
    <row r="12" spans="1:8" ht="14.25">
      <c r="A12" s="59"/>
      <c r="B12" s="60"/>
      <c r="C12" s="60"/>
      <c r="D12" s="60"/>
      <c r="E12" s="61"/>
      <c r="F12" s="61"/>
      <c r="G12" s="64"/>
      <c r="H12" s="61"/>
    </row>
    <row r="13" spans="1:8" ht="14.25">
      <c r="A13" s="59"/>
      <c r="B13" s="20" t="s">
        <v>12</v>
      </c>
      <c r="C13" s="60"/>
      <c r="D13" s="60"/>
      <c r="E13" s="61"/>
      <c r="F13" s="61"/>
      <c r="G13" s="64"/>
      <c r="H13" s="61"/>
    </row>
    <row r="14" spans="1:8" ht="14.25">
      <c r="A14" s="66">
        <f>5+1</f>
        <v>6</v>
      </c>
      <c r="B14" s="67" t="s">
        <v>51</v>
      </c>
      <c r="C14" s="67" t="s">
        <v>57</v>
      </c>
      <c r="D14" s="67" t="s">
        <v>65</v>
      </c>
      <c r="E14" s="68">
        <v>314</v>
      </c>
      <c r="F14" s="68">
        <v>1547.796746</v>
      </c>
      <c r="G14" s="69">
        <v>17.6</v>
      </c>
      <c r="H14" s="69">
        <v>4.25</v>
      </c>
    </row>
    <row r="15" spans="1:8" ht="14.25">
      <c r="A15" s="66">
        <f>A14+1</f>
        <v>7</v>
      </c>
      <c r="B15" s="67" t="s">
        <v>56</v>
      </c>
      <c r="C15" s="67" t="s">
        <v>57</v>
      </c>
      <c r="D15" s="67" t="s">
        <v>60</v>
      </c>
      <c r="E15" s="68">
        <v>292</v>
      </c>
      <c r="F15" s="68">
        <v>1438.0276937</v>
      </c>
      <c r="G15" s="69">
        <v>16.36</v>
      </c>
      <c r="H15" s="69">
        <v>4.35</v>
      </c>
    </row>
    <row r="16" spans="1:8" ht="14.25">
      <c r="A16" s="66">
        <f aca="true" t="shared" si="0" ref="A16:A21">A15+1</f>
        <v>8</v>
      </c>
      <c r="B16" s="67" t="s">
        <v>44</v>
      </c>
      <c r="C16" s="67" t="s">
        <v>42</v>
      </c>
      <c r="D16" s="67" t="s">
        <v>45</v>
      </c>
      <c r="E16" s="68">
        <v>212</v>
      </c>
      <c r="F16" s="68">
        <v>1047.979282</v>
      </c>
      <c r="G16" s="69">
        <v>11.92</v>
      </c>
      <c r="H16" s="69">
        <v>4.1</v>
      </c>
    </row>
    <row r="17" spans="1:8" ht="14.25">
      <c r="A17" s="66">
        <f t="shared" si="0"/>
        <v>9</v>
      </c>
      <c r="B17" s="67" t="s">
        <v>48</v>
      </c>
      <c r="C17" s="67" t="s">
        <v>49</v>
      </c>
      <c r="D17" s="67" t="s">
        <v>67</v>
      </c>
      <c r="E17" s="68">
        <v>39</v>
      </c>
      <c r="F17" s="68">
        <v>192.7365412</v>
      </c>
      <c r="G17" s="69">
        <v>2.19</v>
      </c>
      <c r="H17" s="69">
        <v>4.2</v>
      </c>
    </row>
    <row r="18" spans="1:8" ht="14.25">
      <c r="A18" s="66">
        <f t="shared" si="0"/>
        <v>10</v>
      </c>
      <c r="B18" s="67" t="s">
        <v>46</v>
      </c>
      <c r="C18" s="67" t="s">
        <v>42</v>
      </c>
      <c r="D18" s="67" t="s">
        <v>64</v>
      </c>
      <c r="E18" s="68">
        <v>38</v>
      </c>
      <c r="F18" s="68">
        <v>186.909672</v>
      </c>
      <c r="G18" s="69">
        <v>2.13</v>
      </c>
      <c r="H18" s="69">
        <v>4.15</v>
      </c>
    </row>
    <row r="19" spans="1:8" ht="14.25">
      <c r="A19" s="66">
        <f t="shared" si="0"/>
        <v>11</v>
      </c>
      <c r="B19" s="67" t="s">
        <v>44</v>
      </c>
      <c r="C19" s="67" t="s">
        <v>42</v>
      </c>
      <c r="D19" s="67" t="s">
        <v>59</v>
      </c>
      <c r="E19" s="68">
        <v>32</v>
      </c>
      <c r="F19" s="68">
        <v>156.494631</v>
      </c>
      <c r="G19" s="69">
        <v>1.78</v>
      </c>
      <c r="H19" s="69">
        <v>4.25</v>
      </c>
    </row>
    <row r="20" spans="1:8" ht="14.25">
      <c r="A20" s="66">
        <f t="shared" si="0"/>
        <v>12</v>
      </c>
      <c r="B20" s="67" t="s">
        <v>56</v>
      </c>
      <c r="C20" s="67" t="s">
        <v>57</v>
      </c>
      <c r="D20" s="67" t="s">
        <v>58</v>
      </c>
      <c r="E20" s="68">
        <v>31</v>
      </c>
      <c r="F20" s="68">
        <v>152.2957039</v>
      </c>
      <c r="G20" s="69">
        <v>1.73</v>
      </c>
      <c r="H20" s="69">
        <v>4.25</v>
      </c>
    </row>
    <row r="21" spans="1:8" ht="14.25">
      <c r="A21" s="66">
        <f t="shared" si="0"/>
        <v>13</v>
      </c>
      <c r="B21" s="67" t="s">
        <v>61</v>
      </c>
      <c r="C21" s="67" t="s">
        <v>62</v>
      </c>
      <c r="D21" s="67" t="s">
        <v>66</v>
      </c>
      <c r="E21" s="68">
        <v>24</v>
      </c>
      <c r="F21" s="68">
        <v>119.4284118</v>
      </c>
      <c r="G21" s="69">
        <v>1.36</v>
      </c>
      <c r="H21" s="69">
        <v>4.3</v>
      </c>
    </row>
    <row r="22" spans="1:8" ht="14.25">
      <c r="A22" s="59"/>
      <c r="B22" s="60"/>
      <c r="C22" s="60"/>
      <c r="D22" s="60"/>
      <c r="E22" s="61"/>
      <c r="F22" s="61"/>
      <c r="G22" s="64"/>
      <c r="H22" s="61"/>
    </row>
    <row r="23" spans="1:8" ht="14.25">
      <c r="A23" s="35"/>
      <c r="B23" s="70" t="s">
        <v>14</v>
      </c>
      <c r="C23" s="37"/>
      <c r="D23" s="37"/>
      <c r="E23" s="38"/>
      <c r="F23" s="38">
        <v>6051.267919920999</v>
      </c>
      <c r="G23" s="39">
        <v>68.83</v>
      </c>
      <c r="H23" s="38"/>
    </row>
    <row r="24" spans="1:8" ht="14.25">
      <c r="A24" s="14"/>
      <c r="B24" s="20" t="s">
        <v>15</v>
      </c>
      <c r="C24" s="15"/>
      <c r="D24" s="15"/>
      <c r="E24" s="16"/>
      <c r="F24" s="17"/>
      <c r="G24" s="18"/>
      <c r="H24" s="17"/>
    </row>
    <row r="25" spans="1:8" ht="14.25">
      <c r="A25" s="59"/>
      <c r="B25" s="60" t="s">
        <v>15</v>
      </c>
      <c r="C25" s="60"/>
      <c r="D25" s="60"/>
      <c r="E25" s="61"/>
      <c r="F25" s="61">
        <v>2646.7920671</v>
      </c>
      <c r="G25" s="64">
        <v>30.1</v>
      </c>
      <c r="H25" s="83">
        <v>0.032</v>
      </c>
    </row>
    <row r="26" spans="1:8" ht="14.25">
      <c r="A26" s="35"/>
      <c r="B26" s="70" t="s">
        <v>14</v>
      </c>
      <c r="C26" s="37"/>
      <c r="D26" s="37"/>
      <c r="E26" s="44"/>
      <c r="F26" s="38">
        <v>2646.792</v>
      </c>
      <c r="G26" s="39">
        <v>30.1</v>
      </c>
      <c r="H26" s="38"/>
    </row>
    <row r="27" spans="1:8" ht="14.25">
      <c r="A27" s="72"/>
      <c r="B27" s="73" t="s">
        <v>16</v>
      </c>
      <c r="C27" s="74"/>
      <c r="D27" s="74"/>
      <c r="E27" s="75"/>
      <c r="F27" s="76"/>
      <c r="G27" s="77"/>
      <c r="H27" s="76"/>
    </row>
    <row r="28" spans="1:8" ht="14.25">
      <c r="A28" s="72"/>
      <c r="B28" s="73" t="s">
        <v>17</v>
      </c>
      <c r="C28" s="74"/>
      <c r="D28" s="74"/>
      <c r="E28" s="75"/>
      <c r="F28" s="61">
        <v>93.958805679002</v>
      </c>
      <c r="G28" s="64">
        <v>1.0700000000000003</v>
      </c>
      <c r="H28" s="61"/>
    </row>
    <row r="29" spans="1:8" ht="14.25">
      <c r="A29" s="35"/>
      <c r="B29" s="78" t="s">
        <v>14</v>
      </c>
      <c r="C29" s="37"/>
      <c r="D29" s="37"/>
      <c r="E29" s="44"/>
      <c r="F29" s="38">
        <v>93.958805679002</v>
      </c>
      <c r="G29" s="39">
        <v>1.0700000000000003</v>
      </c>
      <c r="H29" s="38"/>
    </row>
    <row r="30" spans="1:8" ht="14.25">
      <c r="A30" s="46"/>
      <c r="B30" s="48" t="s">
        <v>18</v>
      </c>
      <c r="C30" s="47"/>
      <c r="D30" s="47"/>
      <c r="E30" s="47"/>
      <c r="F30" s="33">
        <v>8792.019</v>
      </c>
      <c r="G30" s="34" t="s">
        <v>19</v>
      </c>
      <c r="H30" s="33"/>
    </row>
    <row r="32" spans="1:7" ht="30" customHeight="1">
      <c r="A32" s="84" t="s">
        <v>96</v>
      </c>
      <c r="B32" s="349" t="s">
        <v>97</v>
      </c>
      <c r="C32" s="349"/>
      <c r="D32" s="349"/>
      <c r="E32" s="349"/>
      <c r="F32" s="349"/>
      <c r="G32" s="350"/>
    </row>
    <row r="34" spans="1:5" ht="14.25">
      <c r="A34" s="82" t="s">
        <v>96</v>
      </c>
      <c r="B34" s="85" t="s">
        <v>105</v>
      </c>
      <c r="C34" s="85"/>
      <c r="D34" s="85"/>
      <c r="E34" s="85"/>
    </row>
    <row r="35" spans="2:5" ht="14.25">
      <c r="B35" s="80" t="s">
        <v>106</v>
      </c>
      <c r="C35" s="80"/>
      <c r="D35" s="80"/>
      <c r="E35" s="80"/>
    </row>
    <row r="36" spans="2:6" ht="30.75" customHeight="1">
      <c r="B36" s="353" t="s">
        <v>107</v>
      </c>
      <c r="C36" s="353"/>
      <c r="D36" s="353"/>
      <c r="E36" s="353"/>
      <c r="F36" s="353"/>
    </row>
  </sheetData>
  <sheetProtection/>
  <mergeCells count="4">
    <mergeCell ref="A2:H2"/>
    <mergeCell ref="A3:H3"/>
    <mergeCell ref="B32:G32"/>
    <mergeCell ref="B36:F36"/>
  </mergeCells>
  <conditionalFormatting sqref="C23:D23 C26:E29 F27 H27">
    <cfRule type="cellIs" priority="1" dxfId="26" operator="lessThan" stopIfTrue="1">
      <formula>0</formula>
    </cfRule>
  </conditionalFormatting>
  <conditionalFormatting sqref="G27">
    <cfRule type="cellIs" priority="2" dxfId="26" operator="lessThan" stopIfTrue="1">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dexter</dc:creator>
  <cp:keywords/>
  <dc:description/>
  <cp:lastModifiedBy>Nilay Shah</cp:lastModifiedBy>
  <dcterms:created xsi:type="dcterms:W3CDTF">2010-04-14T16:02:20Z</dcterms:created>
  <dcterms:modified xsi:type="dcterms:W3CDTF">2021-10-08T07:14:38Z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